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trlProps/ctrlProp3.xml" ContentType="application/vnd.ms-excel.controlproperties+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T:\a3\dez32\Monitor_Stat\12_Bevoelkerung\121_BevStand\P121.02_Bevölkerungsentwicklung_RBZ_MS\"/>
    </mc:Choice>
  </mc:AlternateContent>
  <xr:revisionPtr revIDLastSave="0" documentId="13_ncr:1_{259C4CEB-B5F3-456B-9ED6-D346980BF817}" xr6:coauthVersionLast="47" xr6:coauthVersionMax="47" xr10:uidLastSave="{00000000-0000-0000-0000-000000000000}"/>
  <workbookProtection workbookAlgorithmName="SHA-512" workbookHashValue="5FMPjzG4uCbALMgmtiaC+vnJlo6CTDLMKQ1Np7IdsoalW/a5x+MRhDblSnfp8YMp6QBpLf8sNw5pY0pbS6S/dA==" workbookSaltValue="J9S5ibrDd1fibWVy8D0cAQ==" workbookSpinCount="100000" lockStructure="1"/>
  <bookViews>
    <workbookView xWindow="19090" yWindow="-110" windowWidth="38620" windowHeight="21100" xr2:uid="{00000000-000D-0000-FFFF-FFFF00000000}"/>
  </bookViews>
  <sheets>
    <sheet name="Titelblatt" sheetId="130" r:id="rId1"/>
    <sheet name="Inhaltsverzeichnis | Impressum" sheetId="109" r:id="rId2"/>
    <sheet name="1.1" sheetId="123" r:id="rId3"/>
    <sheet name="1.2" sheetId="126" r:id="rId4"/>
    <sheet name="1.3" sheetId="129" r:id="rId5"/>
    <sheet name="2" sheetId="133" state="hidden" r:id="rId6"/>
    <sheet name="3" sheetId="132" state="hidden" r:id="rId7"/>
    <sheet name="DATEN" sheetId="120" state="hidden" r:id="rId8"/>
  </sheets>
  <definedNames>
    <definedName name="_xlnm.Print_Area" localSheetId="2">'1.1'!$A$2:$S$80</definedName>
    <definedName name="_xlnm.Print_Area" localSheetId="3">'1.2'!$A$2:$S$79</definedName>
    <definedName name="_xlnm.Print_Area" localSheetId="4">'1.3'!$A$2:$S$45</definedName>
    <definedName name="_xlnm.Print_Area" localSheetId="5">'2'!$A$2:$S$82</definedName>
    <definedName name="_xlnm.Print_Area" localSheetId="6">'3'!$A$2:$S$82</definedName>
    <definedName name="_xlnm.Print_Area" localSheetId="1">'Inhaltsverzeichnis | Impressum'!$A$2:$E$58</definedName>
    <definedName name="_xlnm.Print_Area" localSheetId="0">Titelblatt!$A$1:$C$42</definedName>
    <definedName name="Titel">DATEN!$C$173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29" i="120" l="1"/>
  <c r="M130" i="120" s="1"/>
  <c r="M131" i="120" s="1"/>
  <c r="M132" i="120" s="1"/>
  <c r="M133" i="120" s="1"/>
  <c r="M134" i="120" s="1"/>
  <c r="M135" i="120" s="1"/>
  <c r="M136" i="120" s="1"/>
  <c r="M137" i="120" s="1"/>
  <c r="M138" i="120" s="1"/>
  <c r="M139" i="120" s="1"/>
  <c r="M140" i="120" s="1"/>
  <c r="M141" i="120" s="1"/>
  <c r="M142" i="120" s="1"/>
  <c r="M143" i="120" s="1"/>
  <c r="M144" i="120" s="1"/>
  <c r="M145" i="120" s="1"/>
  <c r="M146" i="120" s="1"/>
  <c r="M147" i="120" s="1"/>
  <c r="M148" i="120" s="1"/>
  <c r="M149" i="120" s="1"/>
  <c r="M150" i="120" s="1"/>
  <c r="M151" i="120" s="1"/>
  <c r="M152" i="120" s="1"/>
  <c r="M153" i="120" s="1"/>
  <c r="M154" i="120" s="1"/>
  <c r="M155" i="120" s="1"/>
  <c r="E164" i="120"/>
  <c r="R124" i="120"/>
  <c r="Q124" i="120"/>
  <c r="P124" i="120"/>
  <c r="O124" i="120"/>
  <c r="N124" i="120"/>
  <c r="M124" i="120"/>
  <c r="L124" i="120"/>
  <c r="K124" i="120"/>
  <c r="J124" i="120"/>
  <c r="I124" i="120"/>
  <c r="H124" i="120"/>
  <c r="G124" i="120"/>
  <c r="F124" i="120"/>
  <c r="E124" i="120"/>
  <c r="E120" i="120"/>
  <c r="A3" i="123" s="1"/>
  <c r="P8" i="120"/>
  <c r="M8" i="120"/>
  <c r="E8" i="120"/>
  <c r="E7" i="120"/>
  <c r="P7" i="120" s="1"/>
  <c r="T6" i="120"/>
  <c r="U6" i="120" s="1"/>
  <c r="V6" i="120" s="1"/>
  <c r="W6" i="120" s="1"/>
  <c r="X6" i="120" s="1"/>
  <c r="Y6" i="120" s="1"/>
  <c r="Z6" i="120" s="1"/>
  <c r="AA6" i="120" s="1"/>
  <c r="AB6" i="120" s="1"/>
  <c r="AC6" i="120" s="1"/>
  <c r="AD6" i="120" s="1"/>
  <c r="AE6" i="120" s="1"/>
  <c r="AF6" i="120" s="1"/>
  <c r="AG6" i="120" s="1"/>
  <c r="AH6" i="120" s="1"/>
  <c r="AI6" i="120" s="1"/>
  <c r="AJ6" i="120" s="1"/>
  <c r="AK6" i="120" s="1"/>
  <c r="AL6" i="120" s="1"/>
  <c r="AM6" i="120" s="1"/>
  <c r="AN6" i="120" s="1"/>
  <c r="AO6" i="120" s="1"/>
  <c r="AP6" i="120" s="1"/>
  <c r="AQ6" i="120" s="1"/>
  <c r="AR6" i="120" s="1"/>
  <c r="AS6" i="120" s="1"/>
  <c r="AT6" i="120" s="1"/>
  <c r="AU6" i="120" s="1"/>
  <c r="AV6" i="120" s="1"/>
  <c r="AW6" i="120" s="1"/>
  <c r="AX6" i="120" s="1"/>
  <c r="AY6" i="120" s="1"/>
  <c r="AZ6" i="120" s="1"/>
  <c r="BA6" i="120" s="1"/>
  <c r="BB6" i="120" s="1"/>
  <c r="BC6" i="120" s="1"/>
  <c r="BD6" i="120" s="1"/>
  <c r="BE6" i="120" s="1"/>
  <c r="BF6" i="120" s="1"/>
  <c r="BG6" i="120" s="1"/>
  <c r="BH6" i="120" s="1"/>
  <c r="BI6" i="120" s="1"/>
  <c r="BJ6" i="120" s="1"/>
  <c r="BK6" i="120" s="1"/>
  <c r="BL6" i="120" s="1"/>
  <c r="BM6" i="120" s="1"/>
  <c r="BN6" i="120" s="1"/>
  <c r="BO6" i="120" s="1"/>
  <c r="BP6" i="120" s="1"/>
  <c r="BQ6" i="120" s="1"/>
  <c r="G6" i="120"/>
  <c r="B9" i="120" s="1"/>
  <c r="N36" i="123"/>
  <c r="Q10" i="123"/>
  <c r="O10" i="123"/>
  <c r="L10" i="123"/>
  <c r="J10" i="123"/>
  <c r="N10" i="123" s="1"/>
  <c r="G10" i="123"/>
  <c r="B10" i="123"/>
  <c r="Q9" i="123"/>
  <c r="O9" i="123"/>
  <c r="S9" i="123" s="1"/>
  <c r="L9" i="123"/>
  <c r="J9" i="123"/>
  <c r="G9" i="123"/>
  <c r="B9" i="123"/>
  <c r="Q8" i="123"/>
  <c r="O8" i="123"/>
  <c r="L8" i="123"/>
  <c r="J8" i="123"/>
  <c r="G8" i="123"/>
  <c r="B8" i="123"/>
  <c r="Q7" i="123"/>
  <c r="O7" i="123"/>
  <c r="S7" i="123" s="1"/>
  <c r="L7" i="123"/>
  <c r="J7" i="123"/>
  <c r="G7" i="123"/>
  <c r="B7" i="123"/>
  <c r="M156" i="120" l="1"/>
  <c r="C173" i="120"/>
  <c r="B24" i="130" s="1"/>
  <c r="A3" i="133"/>
  <c r="A3" i="132"/>
  <c r="N8" i="123"/>
  <c r="N9" i="123"/>
  <c r="S10" i="123"/>
  <c r="J7" i="120"/>
  <c r="B11" i="123"/>
  <c r="B12" i="123" s="1"/>
  <c r="B13" i="123" s="1"/>
  <c r="B14" i="123" s="1"/>
  <c r="B15" i="123" s="1"/>
  <c r="B16" i="123" s="1"/>
  <c r="B17" i="123" s="1"/>
  <c r="B18" i="123" s="1"/>
  <c r="B19" i="123" s="1"/>
  <c r="B20" i="123" s="1"/>
  <c r="B21" i="123" s="1"/>
  <c r="B22" i="123" s="1"/>
  <c r="B23" i="123" s="1"/>
  <c r="B24" i="123" s="1"/>
  <c r="B25" i="123" s="1"/>
  <c r="B26" i="123" s="1"/>
  <c r="B27" i="123" s="1"/>
  <c r="B28" i="123" s="1"/>
  <c r="B29" i="123" s="1"/>
  <c r="B30" i="123" s="1"/>
  <c r="B31" i="123" s="1"/>
  <c r="B32" i="123" s="1"/>
  <c r="B33" i="123" s="1"/>
  <c r="B34" i="123" s="1"/>
  <c r="B35" i="123" s="1"/>
  <c r="M7" i="120"/>
  <c r="N7" i="123"/>
  <c r="S8" i="123"/>
  <c r="B36" i="123"/>
  <c r="B37" i="123" s="1"/>
  <c r="B38" i="123" s="1"/>
  <c r="B39" i="123" s="1"/>
  <c r="B40" i="123" s="1"/>
  <c r="B41" i="123" s="1"/>
  <c r="B42" i="123" s="1"/>
  <c r="B43" i="123" s="1"/>
  <c r="B44" i="123" s="1"/>
  <c r="B45" i="123" s="1"/>
  <c r="B46" i="123" s="1"/>
  <c r="B47" i="123" s="1"/>
  <c r="B48" i="123" s="1"/>
  <c r="B49" i="123" s="1"/>
  <c r="B50" i="123" s="1"/>
  <c r="B51" i="123" s="1"/>
  <c r="B52" i="123" s="1"/>
  <c r="B53" i="123" s="1"/>
  <c r="B54" i="123" s="1"/>
  <c r="B55" i="123" s="1"/>
  <c r="B56" i="123" s="1"/>
  <c r="B57" i="123" s="1"/>
  <c r="B58" i="123" s="1"/>
  <c r="B59" i="123" s="1"/>
  <c r="B60" i="123" s="1"/>
  <c r="B61" i="123" s="1"/>
  <c r="B62" i="123" s="1"/>
  <c r="J8" i="120"/>
  <c r="C22" i="109"/>
  <c r="A3" i="126"/>
  <c r="E125" i="120"/>
  <c r="F125" i="120"/>
  <c r="G125" i="120"/>
  <c r="H125" i="120"/>
  <c r="H163" i="120"/>
  <c r="I163" i="120" s="1"/>
  <c r="J163" i="120" s="1"/>
  <c r="K163" i="120" s="1"/>
  <c r="L163" i="120" s="1"/>
  <c r="M163" i="120" s="1"/>
  <c r="N163" i="120" s="1"/>
  <c r="O163" i="120" s="1"/>
  <c r="P163" i="120" s="1"/>
  <c r="Q163" i="120" s="1"/>
  <c r="R163" i="120" s="1"/>
  <c r="S163" i="120" s="1"/>
  <c r="T163" i="120" s="1"/>
  <c r="U163" i="120" s="1"/>
  <c r="V163" i="120" s="1"/>
  <c r="W163" i="120" s="1"/>
  <c r="X163" i="120" s="1"/>
  <c r="Y163" i="120" s="1"/>
  <c r="Z163" i="120" s="1"/>
  <c r="AA163" i="120" s="1"/>
  <c r="AB163" i="120" s="1"/>
  <c r="AC163" i="120" s="1"/>
  <c r="AD163" i="120" s="1"/>
  <c r="AE163" i="120" s="1"/>
  <c r="AF163" i="120" s="1"/>
  <c r="AG163" i="120" s="1"/>
  <c r="AH163" i="120" s="1"/>
  <c r="AI163" i="120" s="1"/>
  <c r="AJ163" i="120" s="1"/>
  <c r="AK163" i="120" s="1"/>
  <c r="AL163" i="120" s="1"/>
  <c r="AM163" i="120" s="1"/>
  <c r="AN163" i="120" s="1"/>
  <c r="AO163" i="120" s="1"/>
  <c r="AP163" i="120" s="1"/>
  <c r="AQ163" i="120" s="1"/>
  <c r="AR163" i="120" s="1"/>
  <c r="AS163" i="120" s="1"/>
  <c r="AT163" i="120" s="1"/>
  <c r="AU163" i="120" s="1"/>
  <c r="AV163" i="120" s="1"/>
  <c r="AW163" i="120" s="1"/>
  <c r="AX163" i="120" s="1"/>
  <c r="AY163" i="120" s="1"/>
  <c r="AZ163" i="120" s="1"/>
  <c r="BA163" i="120" s="1"/>
  <c r="BB163" i="120" s="1"/>
  <c r="BC163" i="120" s="1"/>
  <c r="BD163" i="120" s="1"/>
  <c r="BE163" i="120" s="1"/>
  <c r="B163" i="120"/>
  <c r="N125" i="120"/>
  <c r="F164" i="120"/>
  <c r="M119" i="120"/>
  <c r="O125" i="120"/>
  <c r="E132" i="120"/>
  <c r="E133" i="120" s="1"/>
  <c r="E134" i="120" s="1"/>
  <c r="E135" i="120" s="1"/>
  <c r="E136" i="120" s="1"/>
  <c r="E137" i="120" s="1"/>
  <c r="E138" i="120" s="1"/>
  <c r="E139" i="120" s="1"/>
  <c r="E140" i="120" s="1"/>
  <c r="E141" i="120" s="1"/>
  <c r="E142" i="120" s="1"/>
  <c r="E143" i="120" s="1"/>
  <c r="E144" i="120" s="1"/>
  <c r="E145" i="120" s="1"/>
  <c r="E146" i="120" s="1"/>
  <c r="E147" i="120" s="1"/>
  <c r="E148" i="120" s="1"/>
  <c r="E149" i="120" s="1"/>
  <c r="E150" i="120" s="1"/>
  <c r="E151" i="120" s="1"/>
  <c r="E152" i="120" s="1"/>
  <c r="E153" i="120" s="1"/>
  <c r="E154" i="120" s="1"/>
  <c r="E155" i="120" s="1"/>
  <c r="E156" i="120" s="1"/>
  <c r="E157" i="120" s="1"/>
  <c r="P125" i="120"/>
  <c r="I125" i="120"/>
  <c r="Q125" i="120"/>
  <c r="R125" i="120" s="1"/>
  <c r="J125" i="120"/>
  <c r="K125" i="120"/>
  <c r="L125" i="120"/>
  <c r="M125" i="120"/>
  <c r="BD165" i="120"/>
  <c r="AF165" i="120"/>
  <c r="F128" i="120"/>
  <c r="AI165" i="120"/>
  <c r="Q130" i="120"/>
  <c r="Q149" i="120"/>
  <c r="U165" i="120"/>
  <c r="O141" i="120"/>
  <c r="R154" i="120"/>
  <c r="L165" i="120"/>
  <c r="BA164" i="120"/>
  <c r="R139" i="120"/>
  <c r="AY164" i="120"/>
  <c r="N145" i="120"/>
  <c r="N139" i="120"/>
  <c r="AI164" i="120"/>
  <c r="AB164" i="120"/>
  <c r="AR164" i="120"/>
  <c r="AB165" i="120"/>
  <c r="R136" i="120"/>
  <c r="AY165" i="120"/>
  <c r="AL164" i="120"/>
  <c r="N133" i="120"/>
  <c r="N164" i="120"/>
  <c r="AN165" i="120"/>
  <c r="Q143" i="120"/>
  <c r="AO164" i="120"/>
  <c r="AL165" i="120"/>
  <c r="AQ164" i="120"/>
  <c r="R153" i="120"/>
  <c r="R131" i="120"/>
  <c r="AS164" i="120"/>
  <c r="AK165" i="120"/>
  <c r="BC164" i="120"/>
  <c r="M165" i="120"/>
  <c r="W165" i="120"/>
  <c r="AT165" i="120"/>
  <c r="R165" i="120"/>
  <c r="AU164" i="120"/>
  <c r="O135" i="120"/>
  <c r="BD164" i="120"/>
  <c r="P151" i="120"/>
  <c r="U164" i="120"/>
  <c r="Q165" i="120"/>
  <c r="O133" i="120"/>
  <c r="Q150" i="120"/>
  <c r="AG165" i="120"/>
  <c r="P164" i="120"/>
  <c r="K165" i="120"/>
  <c r="R146" i="120"/>
  <c r="O155" i="120"/>
  <c r="H134" i="120"/>
  <c r="V165" i="120"/>
  <c r="AN164" i="120"/>
  <c r="O165" i="120"/>
  <c r="L164" i="120"/>
  <c r="Q148" i="120"/>
  <c r="AT164" i="120"/>
  <c r="J164" i="120"/>
  <c r="R152" i="120"/>
  <c r="Q135" i="120"/>
  <c r="R155" i="120"/>
  <c r="AP164" i="120"/>
  <c r="O147" i="120"/>
  <c r="AU165" i="120"/>
  <c r="R164" i="120"/>
  <c r="S164" i="120"/>
  <c r="Q133" i="120"/>
  <c r="AC164" i="120"/>
  <c r="AX165" i="120"/>
  <c r="AW165" i="120"/>
  <c r="AR165" i="120"/>
  <c r="R130" i="120"/>
  <c r="N146" i="120"/>
  <c r="Q136" i="120"/>
  <c r="Q137" i="120"/>
  <c r="Q147" i="120"/>
  <c r="AH164" i="120"/>
  <c r="H128" i="120"/>
  <c r="N142" i="120"/>
  <c r="Y165" i="120"/>
  <c r="AE165" i="120"/>
  <c r="BC165" i="120"/>
  <c r="Q151" i="120"/>
  <c r="Q154" i="120"/>
  <c r="AQ165" i="120"/>
  <c r="R137" i="120"/>
  <c r="Q152" i="120"/>
  <c r="N165" i="120"/>
  <c r="Q142" i="120"/>
  <c r="Q140" i="120"/>
  <c r="R132" i="120"/>
  <c r="R150" i="120"/>
  <c r="AM165" i="120"/>
  <c r="BB164" i="120"/>
  <c r="N155" i="120"/>
  <c r="Q129" i="120"/>
  <c r="I164" i="120"/>
  <c r="BA165" i="120"/>
  <c r="AH165" i="120"/>
  <c r="T164" i="120"/>
  <c r="T165" i="120"/>
  <c r="Q164" i="120"/>
  <c r="AG164" i="120"/>
  <c r="R148" i="120"/>
  <c r="AE164" i="120"/>
  <c r="Y164" i="120"/>
  <c r="Z164" i="120"/>
  <c r="AA165" i="120"/>
  <c r="AJ164" i="120"/>
  <c r="AA164" i="120"/>
  <c r="J165" i="120"/>
  <c r="Q131" i="120"/>
  <c r="AV164" i="120"/>
  <c r="W164" i="120"/>
  <c r="Q139" i="120"/>
  <c r="AZ165" i="120"/>
  <c r="R149" i="120"/>
  <c r="H165" i="120"/>
  <c r="P165" i="120"/>
  <c r="AZ164" i="120"/>
  <c r="AV165" i="120"/>
  <c r="O144" i="120"/>
  <c r="O164" i="120"/>
  <c r="X164" i="120"/>
  <c r="Q145" i="120"/>
  <c r="Q138" i="120"/>
  <c r="P146" i="120"/>
  <c r="R147" i="120"/>
  <c r="AX164" i="120"/>
  <c r="R144" i="120"/>
  <c r="BE165" i="120"/>
  <c r="R145" i="120"/>
  <c r="R142" i="120"/>
  <c r="Q144" i="120"/>
  <c r="X165" i="120"/>
  <c r="V164" i="120"/>
  <c r="R140" i="120"/>
  <c r="Q155" i="120"/>
  <c r="AD165" i="120"/>
  <c r="AM164" i="120"/>
  <c r="R129" i="120"/>
  <c r="Z165" i="120"/>
  <c r="M164" i="120"/>
  <c r="AD164" i="120"/>
  <c r="S165" i="120"/>
  <c r="AJ165" i="120"/>
  <c r="AP165" i="120"/>
  <c r="AS165" i="120"/>
  <c r="O136" i="120"/>
  <c r="O149" i="120"/>
  <c r="Q132" i="120"/>
  <c r="P155" i="120"/>
  <c r="N136" i="120"/>
  <c r="O138" i="120"/>
  <c r="I165" i="120"/>
  <c r="N150" i="120"/>
  <c r="L157" i="120"/>
  <c r="N152" i="120"/>
  <c r="P138" i="120"/>
  <c r="AW164" i="120"/>
  <c r="AO165" i="120"/>
  <c r="Q141" i="120"/>
  <c r="K164" i="120"/>
  <c r="AC165" i="120"/>
  <c r="Q146" i="120"/>
  <c r="BE164" i="120"/>
  <c r="AF164" i="120"/>
  <c r="BB165" i="120"/>
  <c r="Q153" i="120"/>
  <c r="N128" i="120"/>
  <c r="H164" i="120"/>
  <c r="AK164" i="120"/>
  <c r="R151" i="120"/>
  <c r="M157" i="120" l="1"/>
  <c r="D36" i="123"/>
  <c r="G49" i="123"/>
  <c r="H7" i="123"/>
  <c r="D7" i="123"/>
  <c r="D41" i="123"/>
  <c r="S47" i="123"/>
  <c r="J46" i="123"/>
  <c r="S48" i="123"/>
  <c r="L53" i="123"/>
  <c r="G55" i="123"/>
  <c r="S57" i="123"/>
  <c r="L56" i="123"/>
  <c r="L58" i="123"/>
  <c r="D53" i="123"/>
  <c r="D54" i="123"/>
  <c r="G41" i="123"/>
  <c r="S39" i="123"/>
  <c r="L38" i="123"/>
  <c r="D47" i="123"/>
  <c r="S40" i="123"/>
  <c r="S61" i="123"/>
  <c r="D58" i="123"/>
  <c r="S38" i="123"/>
  <c r="J54" i="123"/>
  <c r="G44" i="123"/>
  <c r="S59" i="123"/>
  <c r="H13" i="123"/>
  <c r="L40" i="123"/>
  <c r="S45" i="123"/>
  <c r="L41" i="123"/>
  <c r="D44" i="123"/>
  <c r="S50" i="123"/>
  <c r="L46" i="123"/>
  <c r="S37" i="123"/>
  <c r="L52" i="123"/>
  <c r="L37" i="123"/>
  <c r="G52" i="123"/>
  <c r="L60" i="123"/>
  <c r="L49" i="123"/>
  <c r="L43" i="123"/>
  <c r="L48" i="123"/>
  <c r="L51" i="123"/>
  <c r="S44" i="123"/>
  <c r="S54" i="123"/>
  <c r="L55" i="123"/>
  <c r="S56" i="123"/>
  <c r="L54" i="123"/>
  <c r="G46" i="123"/>
  <c r="S60" i="123"/>
  <c r="L62" i="123"/>
  <c r="S53" i="123"/>
  <c r="S58" i="123"/>
  <c r="L59" i="123"/>
  <c r="S55" i="123"/>
  <c r="G43" i="123"/>
  <c r="J59" i="123"/>
  <c r="D50" i="123"/>
  <c r="S62" i="123"/>
  <c r="L44" i="123"/>
  <c r="L45" i="123"/>
  <c r="G57" i="123"/>
  <c r="L61" i="123"/>
  <c r="D60" i="123"/>
  <c r="L47" i="123"/>
  <c r="L39" i="123"/>
  <c r="S52" i="123"/>
  <c r="L57" i="123"/>
  <c r="L50" i="123"/>
  <c r="G164" i="120"/>
  <c r="F168" i="120"/>
  <c r="F166" i="120"/>
  <c r="A3" i="129"/>
  <c r="B10" i="109"/>
  <c r="I154" i="120"/>
  <c r="N141" i="120"/>
  <c r="I137" i="120"/>
  <c r="N140" i="120"/>
  <c r="O128" i="120"/>
  <c r="I141" i="120"/>
  <c r="N130" i="120"/>
  <c r="O130" i="120"/>
  <c r="L132" i="120"/>
  <c r="L155" i="120"/>
  <c r="F156" i="120"/>
  <c r="H145" i="120"/>
  <c r="P152" i="120"/>
  <c r="K133" i="120"/>
  <c r="L146" i="120"/>
  <c r="H149" i="120"/>
  <c r="F157" i="120"/>
  <c r="I153" i="120"/>
  <c r="K134" i="120"/>
  <c r="L144" i="120"/>
  <c r="H151" i="120"/>
  <c r="L143" i="120"/>
  <c r="H139" i="120"/>
  <c r="H154" i="120"/>
  <c r="H143" i="120"/>
  <c r="H148" i="120"/>
  <c r="G143" i="120"/>
  <c r="G145" i="120"/>
  <c r="G133" i="120"/>
  <c r="P153" i="120"/>
  <c r="G156" i="120"/>
  <c r="L156" i="120"/>
  <c r="I148" i="120"/>
  <c r="N144" i="120"/>
  <c r="L145" i="120"/>
  <c r="H133" i="120"/>
  <c r="F129" i="120"/>
  <c r="O145" i="120"/>
  <c r="G142" i="120"/>
  <c r="O139" i="120"/>
  <c r="N137" i="120"/>
  <c r="J142" i="120"/>
  <c r="K141" i="120"/>
  <c r="Q156" i="120"/>
  <c r="K146" i="120"/>
  <c r="I135" i="120"/>
  <c r="L135" i="120"/>
  <c r="I146" i="120"/>
  <c r="J135" i="120"/>
  <c r="F142" i="120"/>
  <c r="P129" i="120"/>
  <c r="J153" i="120"/>
  <c r="F148" i="120"/>
  <c r="N135" i="120"/>
  <c r="H140" i="120"/>
  <c r="P130" i="120"/>
  <c r="P139" i="120"/>
  <c r="I151" i="120"/>
  <c r="P137" i="120"/>
  <c r="P147" i="120"/>
  <c r="L154" i="120"/>
  <c r="I134" i="120"/>
  <c r="G140" i="120"/>
  <c r="H157" i="120"/>
  <c r="L138" i="120"/>
  <c r="F147" i="120"/>
  <c r="K150" i="120"/>
  <c r="H135" i="120"/>
  <c r="G151" i="120"/>
  <c r="F150" i="120"/>
  <c r="F135" i="120"/>
  <c r="G137" i="120"/>
  <c r="O131" i="120"/>
  <c r="R133" i="120"/>
  <c r="K139" i="120"/>
  <c r="P133" i="120"/>
  <c r="H131" i="120"/>
  <c r="F152" i="120"/>
  <c r="P148" i="120"/>
  <c r="J146" i="120"/>
  <c r="J152" i="120"/>
  <c r="L134" i="120"/>
  <c r="L150" i="120"/>
  <c r="J149" i="120"/>
  <c r="G138" i="120"/>
  <c r="G139" i="120"/>
  <c r="N132" i="120"/>
  <c r="F143" i="120"/>
  <c r="L148" i="120"/>
  <c r="H141" i="120"/>
  <c r="J145" i="120"/>
  <c r="K153" i="120"/>
  <c r="N138" i="120"/>
  <c r="K149" i="120"/>
  <c r="K151" i="120"/>
  <c r="N156" i="120"/>
  <c r="L139" i="120"/>
  <c r="F133" i="120"/>
  <c r="L151" i="120"/>
  <c r="F130" i="120"/>
  <c r="J150" i="120"/>
  <c r="F146" i="120"/>
  <c r="G155" i="120"/>
  <c r="H156" i="120"/>
  <c r="H153" i="120"/>
  <c r="G147" i="120"/>
  <c r="L141" i="120"/>
  <c r="F144" i="120"/>
  <c r="O153" i="120"/>
  <c r="I145" i="120"/>
  <c r="F151" i="120"/>
  <c r="G154" i="120"/>
  <c r="P150" i="120"/>
  <c r="N129" i="120"/>
  <c r="J140" i="120"/>
  <c r="L153" i="120"/>
  <c r="I139" i="120"/>
  <c r="F137" i="120"/>
  <c r="N154" i="120"/>
  <c r="H152" i="120"/>
  <c r="F132" i="120"/>
  <c r="O140" i="120"/>
  <c r="K142" i="120"/>
  <c r="K138" i="120"/>
  <c r="G153" i="120"/>
  <c r="O148" i="120"/>
  <c r="K154" i="120"/>
  <c r="K140" i="120"/>
  <c r="O132" i="120"/>
  <c r="G149" i="120"/>
  <c r="K147" i="120"/>
  <c r="F154" i="120"/>
  <c r="K156" i="120"/>
  <c r="J133" i="120"/>
  <c r="I140" i="120"/>
  <c r="J148" i="120"/>
  <c r="J139" i="120"/>
  <c r="J147" i="120"/>
  <c r="K145" i="120"/>
  <c r="P142" i="120"/>
  <c r="H147" i="120"/>
  <c r="N148" i="120"/>
  <c r="H130" i="120"/>
  <c r="G152" i="120"/>
  <c r="K143" i="120"/>
  <c r="K136" i="120"/>
  <c r="R156" i="120"/>
  <c r="I142" i="120"/>
  <c r="L142" i="120"/>
  <c r="J154" i="120"/>
  <c r="I147" i="120"/>
  <c r="F138" i="120"/>
  <c r="H150" i="120"/>
  <c r="P154" i="120"/>
  <c r="R143" i="120"/>
  <c r="L137" i="120"/>
  <c r="K144" i="120"/>
  <c r="J134" i="120"/>
  <c r="J144" i="120"/>
  <c r="O150" i="120"/>
  <c r="P156" i="120"/>
  <c r="O156" i="120"/>
  <c r="R135" i="120"/>
  <c r="G141" i="120"/>
  <c r="N151" i="120"/>
  <c r="F141" i="120"/>
  <c r="P136" i="120"/>
  <c r="O152" i="120"/>
  <c r="P132" i="120"/>
  <c r="H155" i="120"/>
  <c r="N131" i="120"/>
  <c r="K132" i="120"/>
  <c r="F139" i="120"/>
  <c r="F153" i="120"/>
  <c r="P135" i="120"/>
  <c r="I152" i="120"/>
  <c r="N134" i="120"/>
  <c r="G132" i="120"/>
  <c r="F149" i="120"/>
  <c r="G146" i="120"/>
  <c r="N143" i="120"/>
  <c r="F155" i="120"/>
  <c r="O146" i="120"/>
  <c r="P149" i="120"/>
  <c r="O134" i="120"/>
  <c r="O137" i="120"/>
  <c r="H136" i="120"/>
  <c r="O154" i="120"/>
  <c r="I132" i="120"/>
  <c r="G134" i="120"/>
  <c r="P145" i="120"/>
  <c r="K137" i="120"/>
  <c r="O143" i="120"/>
  <c r="I143" i="120"/>
  <c r="J156" i="120"/>
  <c r="I136" i="120"/>
  <c r="K135" i="120"/>
  <c r="N147" i="120"/>
  <c r="P143" i="120"/>
  <c r="L149" i="120"/>
  <c r="I144" i="120"/>
  <c r="I157" i="120"/>
  <c r="K148" i="120"/>
  <c r="K157" i="120"/>
  <c r="H132" i="120"/>
  <c r="R141" i="120"/>
  <c r="L136" i="120"/>
  <c r="I156" i="120"/>
  <c r="L147" i="120"/>
  <c r="F136" i="120"/>
  <c r="L152" i="120"/>
  <c r="P144" i="120"/>
  <c r="J141" i="120"/>
  <c r="I149" i="120"/>
  <c r="P134" i="120"/>
  <c r="J151" i="120"/>
  <c r="O129" i="120"/>
  <c r="P141" i="120"/>
  <c r="O142" i="120"/>
  <c r="K152" i="120"/>
  <c r="G157" i="120"/>
  <c r="J136" i="120"/>
  <c r="O151" i="120"/>
  <c r="H137" i="120"/>
  <c r="H144" i="120"/>
  <c r="F145" i="120"/>
  <c r="J157" i="120"/>
  <c r="J137" i="120"/>
  <c r="H146" i="120"/>
  <c r="I138" i="120"/>
  <c r="H142" i="120"/>
  <c r="N153" i="120"/>
  <c r="G136" i="120"/>
  <c r="R138" i="120"/>
  <c r="F131" i="120"/>
  <c r="F134" i="120"/>
  <c r="I150" i="120"/>
  <c r="J143" i="120"/>
  <c r="N149" i="120"/>
  <c r="J138" i="120"/>
  <c r="G135" i="120"/>
  <c r="P140" i="120"/>
  <c r="L140" i="120"/>
  <c r="G148" i="120"/>
  <c r="H138" i="120"/>
  <c r="H129" i="120"/>
  <c r="G150" i="120"/>
  <c r="J132" i="120"/>
  <c r="G144" i="120"/>
  <c r="R134" i="120"/>
  <c r="Q134" i="120"/>
  <c r="P131" i="120"/>
  <c r="F140" i="120"/>
  <c r="J155" i="120"/>
  <c r="L133" i="120"/>
  <c r="I133" i="120"/>
  <c r="I155" i="120"/>
  <c r="K155" i="120"/>
  <c r="O32" i="123" l="1"/>
  <c r="J28" i="123"/>
  <c r="O19" i="123"/>
  <c r="L20" i="123"/>
  <c r="D27" i="123"/>
  <c r="H32" i="123"/>
  <c r="G23" i="123"/>
  <c r="G30" i="123"/>
  <c r="O11" i="123"/>
  <c r="P11" i="123" s="1"/>
  <c r="J31" i="123"/>
  <c r="G34" i="123"/>
  <c r="L12" i="123"/>
  <c r="H28" i="123"/>
  <c r="D17" i="123"/>
  <c r="L30" i="123"/>
  <c r="J27" i="123"/>
  <c r="J24" i="123"/>
  <c r="G35" i="123"/>
  <c r="Q11" i="123"/>
  <c r="R11" i="123" s="1"/>
  <c r="O30" i="123"/>
  <c r="H18" i="123"/>
  <c r="D11" i="123"/>
  <c r="E11" i="123" s="1"/>
  <c r="D23" i="123"/>
  <c r="G33" i="123"/>
  <c r="D35" i="123"/>
  <c r="L35" i="123"/>
  <c r="J35" i="123"/>
  <c r="Q35" i="123"/>
  <c r="O35" i="123"/>
  <c r="H35" i="123"/>
  <c r="L34" i="123"/>
  <c r="H34" i="123"/>
  <c r="J34" i="123"/>
  <c r="Q34" i="123"/>
  <c r="O34" i="123"/>
  <c r="D34" i="123"/>
  <c r="H23" i="123"/>
  <c r="J18" i="123"/>
  <c r="G54" i="123"/>
  <c r="J32" i="123"/>
  <c r="D40" i="123"/>
  <c r="J22" i="123"/>
  <c r="J25" i="123"/>
  <c r="D59" i="123"/>
  <c r="J23" i="123"/>
  <c r="D46" i="123"/>
  <c r="J33" i="123"/>
  <c r="S49" i="123"/>
  <c r="G59" i="123"/>
  <c r="L33" i="123"/>
  <c r="L11" i="123"/>
  <c r="M11" i="123" s="1"/>
  <c r="G56" i="123"/>
  <c r="D38" i="123"/>
  <c r="L29" i="123"/>
  <c r="L18" i="123"/>
  <c r="J13" i="123"/>
  <c r="D55" i="123"/>
  <c r="F55" i="123" s="1"/>
  <c r="G60" i="123"/>
  <c r="L17" i="123"/>
  <c r="L32" i="123"/>
  <c r="D39" i="123"/>
  <c r="D37" i="123"/>
  <c r="F37" i="123" s="1"/>
  <c r="G37" i="123"/>
  <c r="L25" i="123"/>
  <c r="L31" i="123"/>
  <c r="N59" i="123"/>
  <c r="N54" i="123"/>
  <c r="J62" i="123"/>
  <c r="G27" i="123"/>
  <c r="J12" i="123"/>
  <c r="Q13" i="123"/>
  <c r="O13" i="123"/>
  <c r="G61" i="123"/>
  <c r="H10" i="123"/>
  <c r="H8" i="123"/>
  <c r="L28" i="123"/>
  <c r="J38" i="123"/>
  <c r="L22" i="123"/>
  <c r="D20" i="123"/>
  <c r="Q31" i="123"/>
  <c r="O31" i="123"/>
  <c r="L16" i="123"/>
  <c r="D19" i="123"/>
  <c r="H21" i="123"/>
  <c r="D31" i="123"/>
  <c r="H29" i="123"/>
  <c r="J40" i="123"/>
  <c r="J16" i="123"/>
  <c r="D42" i="123"/>
  <c r="J41" i="123"/>
  <c r="D30" i="123"/>
  <c r="H16" i="123"/>
  <c r="D18" i="123"/>
  <c r="H12" i="123"/>
  <c r="D43" i="123"/>
  <c r="F44" i="123" s="1"/>
  <c r="L27" i="123"/>
  <c r="D14" i="123"/>
  <c r="S42" i="123"/>
  <c r="J44" i="123"/>
  <c r="L23" i="123"/>
  <c r="L24" i="123"/>
  <c r="G21" i="123"/>
  <c r="L26" i="123"/>
  <c r="D45" i="123"/>
  <c r="D15" i="123"/>
  <c r="H17" i="123"/>
  <c r="Q32" i="123"/>
  <c r="D16" i="123"/>
  <c r="H31" i="123"/>
  <c r="Q28" i="123"/>
  <c r="O28" i="123"/>
  <c r="Q23" i="123"/>
  <c r="O23" i="123"/>
  <c r="D28" i="123"/>
  <c r="J19" i="123"/>
  <c r="D56" i="123"/>
  <c r="G38" i="123"/>
  <c r="G42" i="123"/>
  <c r="D24" i="123"/>
  <c r="G36" i="123"/>
  <c r="J49" i="123"/>
  <c r="J14" i="123"/>
  <c r="Q15" i="123"/>
  <c r="O15" i="123"/>
  <c r="G15" i="123"/>
  <c r="J26" i="123"/>
  <c r="G17" i="123"/>
  <c r="J56" i="123"/>
  <c r="D12" i="123"/>
  <c r="J120" i="120"/>
  <c r="M120" i="120" s="1"/>
  <c r="N120" i="120" s="1"/>
  <c r="J121" i="120"/>
  <c r="M121" i="120" s="1"/>
  <c r="N121" i="120" s="1"/>
  <c r="J21" i="123"/>
  <c r="G18" i="123"/>
  <c r="J43" i="123"/>
  <c r="J42" i="123"/>
  <c r="G19" i="123"/>
  <c r="O33" i="123"/>
  <c r="Q33" i="123"/>
  <c r="D32" i="123"/>
  <c r="G58" i="123"/>
  <c r="H22" i="123"/>
  <c r="Q29" i="123"/>
  <c r="O29" i="123"/>
  <c r="G20" i="123"/>
  <c r="D57" i="123"/>
  <c r="F58" i="123" s="1"/>
  <c r="Q19" i="123"/>
  <c r="D49" i="123"/>
  <c r="F50" i="123" s="1"/>
  <c r="Q30" i="123"/>
  <c r="G53" i="123"/>
  <c r="J39" i="123"/>
  <c r="D9" i="123"/>
  <c r="J30" i="123"/>
  <c r="D22" i="123"/>
  <c r="Q21" i="123"/>
  <c r="O21" i="123"/>
  <c r="H14" i="123"/>
  <c r="Q14" i="123"/>
  <c r="O14" i="123"/>
  <c r="H24" i="123"/>
  <c r="D8" i="123"/>
  <c r="L15" i="123"/>
  <c r="J17" i="123"/>
  <c r="G51" i="123"/>
  <c r="H27" i="123"/>
  <c r="H33" i="123"/>
  <c r="G45" i="123"/>
  <c r="D51" i="123"/>
  <c r="L19" i="123"/>
  <c r="J61" i="123"/>
  <c r="G24" i="123"/>
  <c r="D21" i="123"/>
  <c r="D13" i="123"/>
  <c r="L42" i="123"/>
  <c r="J55" i="123"/>
  <c r="Q26" i="123"/>
  <c r="O26" i="123"/>
  <c r="G32" i="123"/>
  <c r="O22" i="123"/>
  <c r="Q22" i="123"/>
  <c r="L13" i="123"/>
  <c r="O16" i="123"/>
  <c r="Q16" i="123"/>
  <c r="G50" i="123"/>
  <c r="G28" i="123"/>
  <c r="S43" i="123"/>
  <c r="G39" i="123"/>
  <c r="D62" i="123"/>
  <c r="J47" i="123"/>
  <c r="J58" i="123"/>
  <c r="D10" i="123"/>
  <c r="J53" i="123"/>
  <c r="G11" i="123"/>
  <c r="Q18" i="123"/>
  <c r="O18" i="123"/>
  <c r="G29" i="123"/>
  <c r="J45" i="123"/>
  <c r="J48" i="123"/>
  <c r="G14" i="123"/>
  <c r="J50" i="123"/>
  <c r="J11" i="123"/>
  <c r="G40" i="123"/>
  <c r="H15" i="123"/>
  <c r="G31" i="123"/>
  <c r="S46" i="123"/>
  <c r="G16" i="123"/>
  <c r="G12" i="123"/>
  <c r="J37" i="123"/>
  <c r="H30" i="123"/>
  <c r="G48" i="123"/>
  <c r="J57" i="123"/>
  <c r="H25" i="123"/>
  <c r="D26" i="123"/>
  <c r="H11" i="123"/>
  <c r="I11" i="123" s="1"/>
  <c r="J15" i="123"/>
  <c r="H9" i="123"/>
  <c r="O17" i="123"/>
  <c r="Q17" i="123"/>
  <c r="H19" i="123"/>
  <c r="H20" i="123"/>
  <c r="J29" i="123"/>
  <c r="D33" i="123"/>
  <c r="D29" i="123"/>
  <c r="D25" i="123"/>
  <c r="D52" i="123"/>
  <c r="J52" i="123"/>
  <c r="Q27" i="123"/>
  <c r="O27" i="123"/>
  <c r="O25" i="123"/>
  <c r="Q25" i="123"/>
  <c r="S41" i="123"/>
  <c r="J51" i="123"/>
  <c r="G26" i="123"/>
  <c r="Q24" i="123"/>
  <c r="O24" i="123"/>
  <c r="G22" i="123"/>
  <c r="L14" i="123"/>
  <c r="D48" i="123"/>
  <c r="J60" i="123"/>
  <c r="J20" i="123"/>
  <c r="G25" i="123"/>
  <c r="S51" i="123"/>
  <c r="G62" i="123"/>
  <c r="G47" i="123"/>
  <c r="L21" i="123"/>
  <c r="D61" i="123"/>
  <c r="H26" i="123"/>
  <c r="Q12" i="123"/>
  <c r="O12" i="123"/>
  <c r="Q20" i="123"/>
  <c r="O20" i="123"/>
  <c r="G13" i="123"/>
  <c r="F170" i="120"/>
  <c r="E168" i="120"/>
  <c r="F54" i="123"/>
  <c r="N46" i="123"/>
  <c r="E166" i="120"/>
  <c r="G166" i="120" s="1"/>
  <c r="Q157" i="120"/>
  <c r="P157" i="120"/>
  <c r="N157" i="120"/>
  <c r="O157" i="120"/>
  <c r="R157" i="120"/>
  <c r="P19" i="123" l="1"/>
  <c r="P32" i="123"/>
  <c r="P30" i="123"/>
  <c r="K20" i="123"/>
  <c r="R27" i="123"/>
  <c r="R14" i="123"/>
  <c r="R28" i="123"/>
  <c r="R31" i="123"/>
  <c r="E10" i="123"/>
  <c r="E8" i="123"/>
  <c r="F23" i="123"/>
  <c r="E7" i="123"/>
  <c r="S11" i="123"/>
  <c r="E39" i="123"/>
  <c r="E38" i="123"/>
  <c r="E46" i="123"/>
  <c r="E23" i="123"/>
  <c r="E53" i="123"/>
  <c r="E41" i="123"/>
  <c r="E60" i="123"/>
  <c r="R25" i="123"/>
  <c r="R26" i="123"/>
  <c r="E17" i="123"/>
  <c r="R16" i="123"/>
  <c r="R23" i="123"/>
  <c r="R29" i="123"/>
  <c r="R35" i="123"/>
  <c r="R20" i="123"/>
  <c r="R24" i="123"/>
  <c r="R22" i="123"/>
  <c r="R30" i="123"/>
  <c r="R13" i="123"/>
  <c r="R34" i="123"/>
  <c r="E27" i="123"/>
  <c r="R17" i="123"/>
  <c r="R18" i="123"/>
  <c r="R15" i="123"/>
  <c r="E44" i="123"/>
  <c r="R12" i="123"/>
  <c r="K24" i="123"/>
  <c r="R21" i="123"/>
  <c r="R19" i="123"/>
  <c r="R33" i="123"/>
  <c r="R32" i="123"/>
  <c r="E50" i="123"/>
  <c r="E9" i="123"/>
  <c r="E59" i="123"/>
  <c r="E47" i="123"/>
  <c r="E54" i="123"/>
  <c r="E40" i="123"/>
  <c r="E36" i="123"/>
  <c r="E58" i="123"/>
  <c r="F17" i="123"/>
  <c r="M27" i="123"/>
  <c r="M17" i="123"/>
  <c r="M21" i="123"/>
  <c r="M16" i="123"/>
  <c r="M14" i="123"/>
  <c r="M49" i="123"/>
  <c r="M38" i="123"/>
  <c r="M57" i="123"/>
  <c r="M52" i="123"/>
  <c r="M42" i="123"/>
  <c r="M41" i="123"/>
  <c r="M46" i="123"/>
  <c r="M40" i="123"/>
  <c r="M44" i="123"/>
  <c r="M39" i="123"/>
  <c r="M54" i="123"/>
  <c r="M48" i="123"/>
  <c r="M62" i="123"/>
  <c r="M50" i="123"/>
  <c r="M55" i="123"/>
  <c r="M53" i="123"/>
  <c r="M43" i="123"/>
  <c r="M51" i="123"/>
  <c r="M58" i="123"/>
  <c r="M60" i="123"/>
  <c r="M59" i="123"/>
  <c r="M47" i="123"/>
  <c r="M37" i="123"/>
  <c r="M45" i="123"/>
  <c r="M61" i="123"/>
  <c r="M56" i="123"/>
  <c r="M29" i="123"/>
  <c r="M19" i="123"/>
  <c r="N40" i="123"/>
  <c r="K40" i="123"/>
  <c r="N52" i="123"/>
  <c r="K52" i="123"/>
  <c r="N57" i="123"/>
  <c r="K57" i="123"/>
  <c r="N44" i="123"/>
  <c r="K44" i="123"/>
  <c r="N38" i="123"/>
  <c r="K38" i="123"/>
  <c r="N60" i="123"/>
  <c r="K60" i="123"/>
  <c r="N37" i="123"/>
  <c r="K37" i="123"/>
  <c r="N50" i="123"/>
  <c r="K50" i="123"/>
  <c r="N53" i="123"/>
  <c r="K53" i="123"/>
  <c r="N61" i="123"/>
  <c r="K61" i="123"/>
  <c r="M15" i="123"/>
  <c r="N49" i="123"/>
  <c r="K49" i="123"/>
  <c r="N41" i="123"/>
  <c r="K41" i="123"/>
  <c r="M28" i="123"/>
  <c r="N62" i="123"/>
  <c r="K62" i="123"/>
  <c r="M12" i="123"/>
  <c r="N56" i="123"/>
  <c r="K56" i="123"/>
  <c r="M32" i="123"/>
  <c r="K59" i="123"/>
  <c r="N58" i="123"/>
  <c r="K58" i="123"/>
  <c r="K42" i="123"/>
  <c r="K46" i="123"/>
  <c r="N51" i="123"/>
  <c r="K51" i="123"/>
  <c r="N48" i="123"/>
  <c r="K48" i="123"/>
  <c r="N45" i="123"/>
  <c r="K45" i="123"/>
  <c r="N47" i="123"/>
  <c r="K47" i="123"/>
  <c r="N55" i="123"/>
  <c r="K55" i="123"/>
  <c r="N39" i="123"/>
  <c r="K39" i="123"/>
  <c r="N43" i="123"/>
  <c r="K43" i="123"/>
  <c r="M26" i="123"/>
  <c r="M33" i="123"/>
  <c r="K54" i="123"/>
  <c r="M13" i="123"/>
  <c r="N31" i="123"/>
  <c r="M31" i="123"/>
  <c r="M24" i="123"/>
  <c r="M25" i="123"/>
  <c r="M35" i="123"/>
  <c r="M23" i="123"/>
  <c r="M22" i="123"/>
  <c r="M18" i="123"/>
  <c r="M34" i="123"/>
  <c r="M30" i="123"/>
  <c r="M20" i="123"/>
  <c r="K29" i="123"/>
  <c r="K22" i="123"/>
  <c r="K35" i="123"/>
  <c r="K21" i="123"/>
  <c r="K13" i="123"/>
  <c r="K12" i="123"/>
  <c r="K32" i="123"/>
  <c r="K34" i="123"/>
  <c r="K17" i="123"/>
  <c r="K14" i="123"/>
  <c r="K33" i="123"/>
  <c r="K19" i="123"/>
  <c r="K18" i="123"/>
  <c r="K28" i="123"/>
  <c r="K15" i="123"/>
  <c r="K30" i="123"/>
  <c r="K23" i="123"/>
  <c r="K31" i="123"/>
  <c r="K16" i="123"/>
  <c r="K27" i="123"/>
  <c r="K26" i="123"/>
  <c r="K25" i="123"/>
  <c r="K11" i="123"/>
  <c r="S35" i="123"/>
  <c r="P35" i="123"/>
  <c r="I35" i="123"/>
  <c r="N35" i="123"/>
  <c r="E35" i="123"/>
  <c r="F35" i="123"/>
  <c r="N34" i="123"/>
  <c r="I34" i="123"/>
  <c r="F34" i="123"/>
  <c r="E34" i="123"/>
  <c r="S34" i="123"/>
  <c r="P34" i="123"/>
  <c r="F47" i="123"/>
  <c r="F39" i="123"/>
  <c r="F40" i="123"/>
  <c r="E55" i="123"/>
  <c r="N18" i="123"/>
  <c r="E37" i="123"/>
  <c r="F41" i="123"/>
  <c r="N25" i="123"/>
  <c r="I19" i="123"/>
  <c r="F60" i="123"/>
  <c r="N22" i="123"/>
  <c r="F59" i="123"/>
  <c r="N33" i="123"/>
  <c r="F38" i="123"/>
  <c r="I30" i="123"/>
  <c r="I32" i="123"/>
  <c r="N23" i="123"/>
  <c r="I21" i="123"/>
  <c r="N32" i="123"/>
  <c r="N13" i="123"/>
  <c r="I33" i="123"/>
  <c r="N27" i="123"/>
  <c r="I27" i="123"/>
  <c r="I14" i="123"/>
  <c r="I22" i="123"/>
  <c r="N42" i="123"/>
  <c r="I13" i="123"/>
  <c r="S19" i="123"/>
  <c r="I26" i="123"/>
  <c r="N28" i="123"/>
  <c r="I23" i="123"/>
  <c r="I18" i="123"/>
  <c r="I20" i="123"/>
  <c r="I25" i="123"/>
  <c r="I16" i="123"/>
  <c r="I28" i="123"/>
  <c r="S32" i="123"/>
  <c r="N24" i="123"/>
  <c r="P20" i="123"/>
  <c r="S20" i="123"/>
  <c r="F21" i="123"/>
  <c r="E21" i="123"/>
  <c r="N21" i="123"/>
  <c r="E52" i="123"/>
  <c r="F52" i="123"/>
  <c r="N11" i="123"/>
  <c r="P16" i="123"/>
  <c r="S16" i="123"/>
  <c r="F45" i="123"/>
  <c r="E45" i="123"/>
  <c r="N12" i="123"/>
  <c r="S12" i="123"/>
  <c r="P12" i="123"/>
  <c r="S25" i="123"/>
  <c r="P25" i="123"/>
  <c r="S21" i="123"/>
  <c r="P21" i="123"/>
  <c r="S15" i="123"/>
  <c r="P15" i="123"/>
  <c r="S28" i="123"/>
  <c r="P28" i="123"/>
  <c r="F26" i="123"/>
  <c r="E26" i="123"/>
  <c r="F62" i="123"/>
  <c r="E62" i="123"/>
  <c r="F27" i="123"/>
  <c r="P31" i="123"/>
  <c r="S31" i="123"/>
  <c r="N29" i="123"/>
  <c r="N26" i="123"/>
  <c r="F15" i="123"/>
  <c r="E15" i="123"/>
  <c r="G168" i="120"/>
  <c r="F30" i="123"/>
  <c r="E30" i="123"/>
  <c r="E25" i="123"/>
  <c r="F25" i="123"/>
  <c r="N20" i="123"/>
  <c r="N17" i="123"/>
  <c r="F14" i="123"/>
  <c r="E14" i="123"/>
  <c r="S30" i="123"/>
  <c r="F53" i="123"/>
  <c r="S27" i="123"/>
  <c r="P27" i="123"/>
  <c r="S17" i="123"/>
  <c r="P17" i="123"/>
  <c r="P22" i="123"/>
  <c r="S22" i="123"/>
  <c r="F22" i="123"/>
  <c r="E22" i="123"/>
  <c r="E49" i="123"/>
  <c r="F49" i="123"/>
  <c r="F32" i="123"/>
  <c r="E32" i="123"/>
  <c r="N14" i="123"/>
  <c r="F56" i="123"/>
  <c r="E56" i="123"/>
  <c r="I31" i="123"/>
  <c r="P24" i="123"/>
  <c r="S24" i="123"/>
  <c r="F12" i="123"/>
  <c r="E12" i="123"/>
  <c r="F61" i="123"/>
  <c r="E61" i="123"/>
  <c r="S18" i="123"/>
  <c r="P18" i="123"/>
  <c r="N30" i="123"/>
  <c r="F16" i="123"/>
  <c r="E16" i="123"/>
  <c r="F43" i="123"/>
  <c r="E43" i="123"/>
  <c r="F42" i="123"/>
  <c r="E42" i="123"/>
  <c r="F20" i="123"/>
  <c r="E20" i="123"/>
  <c r="S29" i="123"/>
  <c r="P29" i="123"/>
  <c r="F24" i="123"/>
  <c r="E24" i="123"/>
  <c r="F46" i="123"/>
  <c r="E29" i="123"/>
  <c r="F29" i="123"/>
  <c r="N15" i="123"/>
  <c r="S26" i="123"/>
  <c r="P26" i="123"/>
  <c r="F51" i="123"/>
  <c r="E51" i="123"/>
  <c r="I24" i="123"/>
  <c r="E57" i="123"/>
  <c r="F57" i="123"/>
  <c r="S33" i="123"/>
  <c r="P33" i="123"/>
  <c r="N19" i="123"/>
  <c r="I12" i="123"/>
  <c r="N16" i="123"/>
  <c r="I29" i="123"/>
  <c r="S23" i="123"/>
  <c r="P23" i="123"/>
  <c r="E19" i="123"/>
  <c r="F19" i="123"/>
  <c r="E170" i="120"/>
  <c r="F48" i="123"/>
  <c r="E48" i="123"/>
  <c r="F33" i="123"/>
  <c r="E33" i="123"/>
  <c r="I15" i="123"/>
  <c r="F13" i="123"/>
  <c r="E13" i="123"/>
  <c r="P14" i="123"/>
  <c r="S14" i="123"/>
  <c r="F28" i="123"/>
  <c r="E28" i="123"/>
  <c r="I17" i="123"/>
  <c r="F18" i="123"/>
  <c r="E18" i="123"/>
  <c r="F31" i="123"/>
  <c r="E31" i="123"/>
  <c r="S13" i="123"/>
  <c r="P13" i="123"/>
  <c r="I168" i="120"/>
  <c r="K166" i="120"/>
  <c r="AF167" i="120"/>
  <c r="AQ168" i="120"/>
  <c r="R168" i="120"/>
  <c r="J168" i="120"/>
  <c r="AE168" i="120"/>
  <c r="AY167" i="120"/>
  <c r="BC166" i="120"/>
  <c r="O166" i="120"/>
  <c r="H167" i="120"/>
  <c r="X166" i="120"/>
  <c r="V168" i="120"/>
  <c r="AO169" i="120"/>
  <c r="L167" i="120"/>
  <c r="N168" i="120"/>
  <c r="T166" i="120"/>
  <c r="AY166" i="120"/>
  <c r="AU169" i="120"/>
  <c r="AD169" i="120"/>
  <c r="AD166" i="120"/>
  <c r="AF169" i="120"/>
  <c r="H168" i="120"/>
  <c r="BD166" i="120"/>
  <c r="AV166" i="120"/>
  <c r="N166" i="120"/>
  <c r="P169" i="120"/>
  <c r="AZ166" i="120"/>
  <c r="W169" i="120"/>
  <c r="X168" i="120"/>
  <c r="Y168" i="120"/>
  <c r="AM169" i="120"/>
  <c r="Q167" i="120"/>
  <c r="T169" i="120"/>
  <c r="N167" i="120"/>
  <c r="W168" i="120"/>
  <c r="M166" i="120"/>
  <c r="AF168" i="120"/>
  <c r="BE166" i="120"/>
  <c r="Q168" i="120"/>
  <c r="AJ168" i="120"/>
  <c r="BB168" i="120"/>
  <c r="BC167" i="120"/>
  <c r="K169" i="120"/>
  <c r="AX167" i="120"/>
  <c r="AO168" i="120"/>
  <c r="U167" i="120"/>
  <c r="AL167" i="120"/>
  <c r="U166" i="120"/>
  <c r="R166" i="120"/>
  <c r="AB169" i="120"/>
  <c r="AH166" i="120"/>
  <c r="H169" i="120"/>
  <c r="AX168" i="120"/>
  <c r="BB167" i="120"/>
  <c r="AB168" i="120"/>
  <c r="AI169" i="120"/>
  <c r="J166" i="120"/>
  <c r="AV168" i="120"/>
  <c r="AE169" i="120"/>
  <c r="U168" i="120"/>
  <c r="Z166" i="120"/>
  <c r="AJ167" i="120"/>
  <c r="AT169" i="120"/>
  <c r="AP167" i="120"/>
  <c r="AQ166" i="120"/>
  <c r="K168" i="120"/>
  <c r="AL169" i="120"/>
  <c r="S169" i="120"/>
  <c r="Z169" i="120"/>
  <c r="AT167" i="120"/>
  <c r="T168" i="120"/>
  <c r="AE167" i="120"/>
  <c r="AP168" i="120"/>
  <c r="AH169" i="120"/>
  <c r="X169" i="120"/>
  <c r="AY168" i="120"/>
  <c r="AW166" i="120"/>
  <c r="AM168" i="120"/>
  <c r="AY169" i="120"/>
  <c r="W166" i="120"/>
  <c r="BC168" i="120"/>
  <c r="Z167" i="120"/>
  <c r="V167" i="120"/>
  <c r="AS167" i="120"/>
  <c r="AJ166" i="120"/>
  <c r="M169" i="120"/>
  <c r="S166" i="120"/>
  <c r="AJ169" i="120"/>
  <c r="AP169" i="120"/>
  <c r="L166" i="120"/>
  <c r="BD168" i="120"/>
  <c r="R169" i="120"/>
  <c r="AK166" i="120"/>
  <c r="AA169" i="120"/>
  <c r="X167" i="120"/>
  <c r="O168" i="120"/>
  <c r="V166" i="120"/>
  <c r="BD169" i="120"/>
  <c r="BA166" i="120"/>
  <c r="AT166" i="120"/>
  <c r="N169" i="120"/>
  <c r="AU167" i="120"/>
  <c r="AT168" i="120"/>
  <c r="AW169" i="120"/>
  <c r="BA168" i="120"/>
  <c r="M168" i="120"/>
  <c r="Y167" i="120"/>
  <c r="AN168" i="120"/>
  <c r="AH168" i="120"/>
  <c r="AG169" i="120"/>
  <c r="BC169" i="120"/>
  <c r="BA169" i="120"/>
  <c r="P167" i="120"/>
  <c r="AP166" i="120"/>
  <c r="V169" i="120"/>
  <c r="AK169" i="120"/>
  <c r="AW168" i="120"/>
  <c r="AM167" i="120"/>
  <c r="BE168" i="120"/>
  <c r="R167" i="120"/>
  <c r="S168" i="120"/>
  <c r="AV169" i="120"/>
  <c r="Y166" i="120"/>
  <c r="AH167" i="120"/>
  <c r="AS166" i="120"/>
  <c r="AC169" i="120"/>
  <c r="BA167" i="120"/>
  <c r="BB166" i="120"/>
  <c r="P168" i="120"/>
  <c r="AA167" i="120"/>
  <c r="AL166" i="120"/>
  <c r="I167" i="120"/>
  <c r="AQ169" i="120"/>
  <c r="AW167" i="120"/>
  <c r="U169" i="120"/>
  <c r="I169" i="120"/>
  <c r="AX166" i="120"/>
  <c r="AO167" i="120"/>
  <c r="AF166" i="120"/>
  <c r="O169" i="120"/>
  <c r="J169" i="120"/>
  <c r="BD167" i="120"/>
  <c r="AG168" i="120"/>
  <c r="Q169" i="120"/>
  <c r="AN167" i="120"/>
  <c r="K167" i="120"/>
  <c r="AC167" i="120"/>
  <c r="J167" i="120"/>
  <c r="AK168" i="120"/>
  <c r="AG167" i="120"/>
  <c r="AR167" i="120"/>
  <c r="AZ167" i="120"/>
  <c r="AD167" i="120"/>
  <c r="AI166" i="120"/>
  <c r="S167" i="120"/>
  <c r="H166" i="120"/>
  <c r="AB166" i="120"/>
  <c r="AE166" i="120"/>
  <c r="AR168" i="120"/>
  <c r="AS169" i="120"/>
  <c r="W167" i="120"/>
  <c r="AG166" i="120"/>
  <c r="L168" i="120"/>
  <c r="AQ167" i="120"/>
  <c r="I166" i="120"/>
  <c r="AD168" i="120"/>
  <c r="AB167" i="120"/>
  <c r="Q166" i="120"/>
  <c r="AO166" i="120"/>
  <c r="T167" i="120"/>
  <c r="P166" i="120"/>
  <c r="AV167" i="120"/>
  <c r="AR166" i="120"/>
  <c r="O167" i="120"/>
  <c r="AU168" i="120"/>
  <c r="AZ169" i="120"/>
  <c r="BE169" i="120"/>
  <c r="Z168" i="120"/>
  <c r="AX169" i="120"/>
  <c r="BB169" i="120"/>
  <c r="AC168" i="120"/>
  <c r="AL168" i="120"/>
  <c r="AN169" i="120"/>
  <c r="AI167" i="120"/>
  <c r="AK167" i="120"/>
  <c r="AR169" i="120"/>
  <c r="BE167" i="120"/>
  <c r="AI168" i="120"/>
  <c r="AN166" i="120"/>
  <c r="Y169" i="120"/>
  <c r="AA168" i="120"/>
  <c r="M167" i="120"/>
  <c r="AS168" i="120"/>
  <c r="L169" i="120"/>
  <c r="AZ168" i="120"/>
  <c r="AU166" i="120"/>
  <c r="AM166" i="120"/>
  <c r="AA166" i="120"/>
  <c r="AC166" i="120"/>
  <c r="G170" i="120" l="1"/>
  <c r="AX170" i="120"/>
  <c r="W170" i="120"/>
  <c r="M170" i="120"/>
  <c r="P170" i="120"/>
  <c r="H170" i="120"/>
  <c r="V171" i="120"/>
  <c r="AH171" i="120"/>
  <c r="M171" i="120"/>
  <c r="AU171" i="120"/>
  <c r="AL171" i="120"/>
  <c r="AU170" i="120"/>
  <c r="AQ171" i="120"/>
  <c r="L171" i="120"/>
  <c r="AY171" i="120"/>
  <c r="AI171" i="120"/>
  <c r="T171" i="120"/>
  <c r="BE170" i="120"/>
  <c r="AG171" i="120"/>
  <c r="T170" i="120"/>
  <c r="AJ171" i="120"/>
  <c r="BE171" i="120"/>
  <c r="AE171" i="120"/>
  <c r="AD170" i="120"/>
  <c r="AJ170" i="120"/>
  <c r="AC170" i="120"/>
  <c r="U170" i="120"/>
  <c r="AK171" i="120"/>
  <c r="AD171" i="120"/>
  <c r="X171" i="120"/>
  <c r="BB171" i="120"/>
  <c r="AM171" i="120"/>
  <c r="U171" i="120"/>
  <c r="AO170" i="120"/>
  <c r="AA171" i="120"/>
  <c r="K170" i="120"/>
  <c r="H171" i="120"/>
  <c r="AE170" i="120"/>
  <c r="AW171" i="120"/>
  <c r="S170" i="120"/>
  <c r="Q170" i="120"/>
  <c r="AP170" i="120"/>
  <c r="V170" i="120"/>
  <c r="BB170" i="120"/>
  <c r="BA171" i="120"/>
  <c r="AT171" i="120"/>
  <c r="Y170" i="120"/>
  <c r="AL170" i="120"/>
  <c r="J171" i="120"/>
  <c r="BC170" i="120"/>
  <c r="AW170" i="120"/>
  <c r="AF170" i="120"/>
  <c r="BC171" i="120"/>
  <c r="AM170" i="120"/>
  <c r="S171" i="120"/>
  <c r="X170" i="120"/>
  <c r="Z171" i="120"/>
  <c r="AS171" i="120"/>
  <c r="L170" i="120"/>
  <c r="AP171" i="120"/>
  <c r="N171" i="120"/>
  <c r="AX171" i="120"/>
  <c r="BD170" i="120"/>
  <c r="W171" i="120"/>
  <c r="AT170" i="120"/>
  <c r="AB170" i="120"/>
  <c r="AS170" i="120"/>
  <c r="P171" i="120"/>
  <c r="Q171" i="120"/>
  <c r="BA170" i="120"/>
  <c r="AG170" i="120"/>
  <c r="I170" i="120"/>
  <c r="AO171" i="120"/>
  <c r="AN170" i="120"/>
  <c r="N170" i="120"/>
  <c r="AR171" i="120"/>
  <c r="AN171" i="120"/>
  <c r="AC171" i="120"/>
  <c r="AV171" i="120"/>
  <c r="R170" i="120"/>
  <c r="AV170" i="120"/>
  <c r="AY170" i="120"/>
  <c r="I171" i="120"/>
  <c r="Y171" i="120"/>
  <c r="AZ170" i="120"/>
  <c r="AA170" i="120"/>
  <c r="R171" i="120"/>
  <c r="AQ170" i="120"/>
  <c r="AI170" i="120"/>
  <c r="Z170" i="120"/>
  <c r="AH170" i="120"/>
  <c r="AF171" i="120"/>
  <c r="AZ171" i="120"/>
  <c r="AK170" i="120"/>
  <c r="BD171" i="120"/>
  <c r="K171" i="120"/>
  <c r="AR170" i="120"/>
  <c r="O170" i="120"/>
  <c r="O171" i="120"/>
  <c r="J170" i="120"/>
  <c r="AB171" i="120"/>
</calcChain>
</file>

<file path=xl/sharedStrings.xml><?xml version="1.0" encoding="utf-8"?>
<sst xmlns="http://schemas.openxmlformats.org/spreadsheetml/2006/main" count="962" uniqueCount="416">
  <si>
    <t>Median-
alter</t>
  </si>
  <si>
    <t>Ausländer</t>
  </si>
  <si>
    <t>Geburten</t>
  </si>
  <si>
    <t>Sterbefälle</t>
  </si>
  <si>
    <t>Zuzüge</t>
  </si>
  <si>
    <t>Fortzüge</t>
  </si>
  <si>
    <t>*</t>
  </si>
  <si>
    <t>absolut</t>
  </si>
  <si>
    <t>Veränd.
Vorjahr</t>
  </si>
  <si>
    <t xml:space="preserve">Zuzugs-/
Fortzugs-überschuss </t>
  </si>
  <si>
    <t>Geburten-/ Sterbefall-überschuss</t>
  </si>
  <si>
    <t xml:space="preserve">        Einwohner</t>
  </si>
  <si>
    <t>Tatsächliche Bevölkerungsentwicklung (31.12. bzw. Jahr)</t>
  </si>
  <si>
    <t>Erwartete Bevölkerungsentwicklung Basisvariante, 31.12. bzw. Jahr)</t>
  </si>
  <si>
    <t>zum Inhaltsverzeichnis</t>
  </si>
  <si>
    <t>* Volkszählungen am 13.09.1950, 06.06.1961, 27.05.1970 (alle umgerechnet auf den Gebietsstand zum 01.01.1976) und 25.05.1987.</t>
  </si>
  <si>
    <t>Datenbasis und Berechnungen</t>
  </si>
  <si>
    <t>1.1</t>
  </si>
  <si>
    <t>1.2</t>
  </si>
  <si>
    <t>1.3</t>
  </si>
  <si>
    <t>1.4</t>
  </si>
  <si>
    <t>2.1</t>
  </si>
  <si>
    <t>2.2</t>
  </si>
  <si>
    <t>2.3</t>
  </si>
  <si>
    <t>3.1</t>
  </si>
  <si>
    <t>3.2</t>
  </si>
  <si>
    <t>3.3</t>
  </si>
  <si>
    <t>3.4</t>
  </si>
  <si>
    <t>3.5</t>
  </si>
  <si>
    <t>3.6</t>
  </si>
  <si>
    <t>3.7</t>
  </si>
  <si>
    <t>3.8</t>
  </si>
  <si>
    <t>3.9</t>
  </si>
  <si>
    <t>3.10</t>
  </si>
  <si>
    <t>3.11</t>
  </si>
  <si>
    <t>3.12</t>
  </si>
  <si>
    <t>3.13</t>
  </si>
  <si>
    <t>3.14</t>
  </si>
  <si>
    <t>3.15</t>
  </si>
  <si>
    <t>3.16</t>
  </si>
  <si>
    <t>3.17</t>
  </si>
  <si>
    <t>3.18</t>
  </si>
  <si>
    <t>4.1</t>
  </si>
  <si>
    <t>4.2</t>
  </si>
  <si>
    <t>4.3</t>
  </si>
  <si>
    <t>4.4</t>
  </si>
  <si>
    <t>4.5</t>
  </si>
  <si>
    <t>4.6</t>
  </si>
  <si>
    <t>4.7</t>
  </si>
  <si>
    <t>4.8</t>
  </si>
  <si>
    <t>4.9</t>
  </si>
  <si>
    <t>4.10</t>
  </si>
  <si>
    <t>4.11</t>
  </si>
  <si>
    <t>4.12</t>
  </si>
  <si>
    <t>5.1</t>
  </si>
  <si>
    <t>5.2</t>
  </si>
  <si>
    <t>5.3</t>
  </si>
  <si>
    <t>5.4</t>
  </si>
  <si>
    <t>5.5</t>
  </si>
  <si>
    <t>5.6</t>
  </si>
  <si>
    <t>5.7</t>
  </si>
  <si>
    <t>5.8</t>
  </si>
  <si>
    <t>5.9</t>
  </si>
  <si>
    <t>5.10</t>
  </si>
  <si>
    <t>5.11</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</si>
  <si>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</si>
  <si>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</si>
  <si>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</si>
  <si>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</si>
  <si>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</si>
  <si>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</si>
  <si>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</si>
  <si>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</si>
  <si>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</si>
  <si>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</si>
  <si>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</si>
  <si>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</si>
  <si>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</si>
  <si>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</si>
  <si>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</si>
  <si>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</si>
  <si>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</si>
  <si>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</si>
  <si>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</si>
  <si>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</si>
  <si>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</si>
  <si>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</si>
  <si>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</si>
  <si>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</si>
  <si>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</si>
  <si>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7.1</t>
  </si>
  <si>
    <t>7.2</t>
  </si>
  <si>
    <t>7.3</t>
  </si>
  <si>
    <t>7.4</t>
  </si>
  <si>
    <t>7.5</t>
  </si>
  <si>
    <t>7.6</t>
  </si>
  <si>
    <t>7.7</t>
  </si>
  <si>
    <t>7.8</t>
  </si>
  <si>
    <t>7.9</t>
  </si>
  <si>
    <t>7.10</t>
  </si>
  <si>
    <t>7.11</t>
  </si>
  <si>
    <t>7.12</t>
  </si>
  <si>
    <t>7.13</t>
  </si>
  <si>
    <t>7.14</t>
  </si>
  <si>
    <t>8.1</t>
  </si>
  <si>
    <t>8.2</t>
  </si>
  <si>
    <t>8.3</t>
  </si>
  <si>
    <t>8.4</t>
  </si>
  <si>
    <t>8.5</t>
  </si>
  <si>
    <t>8.6</t>
  </si>
  <si>
    <t>8.7</t>
  </si>
  <si>
    <t>9.1</t>
  </si>
  <si>
    <t>9.2</t>
  </si>
  <si>
    <t>9.3</t>
  </si>
  <si>
    <t>9.4</t>
  </si>
  <si>
    <t>9.5</t>
  </si>
  <si>
    <t>9.6</t>
  </si>
  <si>
    <t>9.7</t>
  </si>
  <si>
    <t>Westfalen-Lippe</t>
  </si>
  <si>
    <t>Rheinland</t>
  </si>
  <si>
    <t>Ruhrgebiet (RVR)</t>
  </si>
  <si>
    <t>Nordrhein-Westfalen</t>
  </si>
  <si>
    <t>Münster, Reg.-Bez.</t>
  </si>
  <si>
    <t>POS</t>
  </si>
  <si>
    <t>NAME</t>
  </si>
  <si>
    <t>NAME_TITEL</t>
  </si>
  <si>
    <t>im Rheinland</t>
  </si>
  <si>
    <t>in Westfalen-Lippe</t>
  </si>
  <si>
    <t>im Ruhrgebiet (RVR)</t>
  </si>
  <si>
    <t>in der Emscher-Lippe-Region</t>
  </si>
  <si>
    <t>im Münsterland</t>
  </si>
  <si>
    <t>in den Münsterlandkreisen</t>
  </si>
  <si>
    <t>in den Grundzentren des Münsterlands</t>
  </si>
  <si>
    <t>in der Stadtregion Münster</t>
  </si>
  <si>
    <t>in der Kohleregion Ibbenbüren</t>
  </si>
  <si>
    <t>im Kreis Borken</t>
  </si>
  <si>
    <t>in der Stadt Ahaus</t>
  </si>
  <si>
    <t>in der Stadt Bocholt</t>
  </si>
  <si>
    <t>in der Stadt Borken</t>
  </si>
  <si>
    <t>in der Stadt Gescher</t>
  </si>
  <si>
    <t>in der Stadt Gronau (Westf.)</t>
  </si>
  <si>
    <t>in der Gemeinde Heek</t>
  </si>
  <si>
    <t>in der Gemeinde Heiden</t>
  </si>
  <si>
    <t>in der Stadt Isselburg</t>
  </si>
  <si>
    <t>in der Gemeinde Legden</t>
  </si>
  <si>
    <t>in der Gemeinde Raesfeld</t>
  </si>
  <si>
    <t>in der Gemeinde Reken</t>
  </si>
  <si>
    <t>in der Stadt Rhede</t>
  </si>
  <si>
    <t>in der Gemeinde Schöppingen</t>
  </si>
  <si>
    <t>in der Stadt Stadtlohn</t>
  </si>
  <si>
    <t>in der Gemeinde Südlohn</t>
  </si>
  <si>
    <t>in der Stadt Velen</t>
  </si>
  <si>
    <t>in der Stadt Vreden</t>
  </si>
  <si>
    <t>im Kreis Coesfeld</t>
  </si>
  <si>
    <t>in der Gemeinde Ascheberg</t>
  </si>
  <si>
    <t>in der Stadt Billerbeck</t>
  </si>
  <si>
    <t>in der Stadt Coesfeld</t>
  </si>
  <si>
    <t>in der Stadt Dülmen</t>
  </si>
  <si>
    <t>in der Gemeinde Havixbeck</t>
  </si>
  <si>
    <t>in der Stadt Lüdinghausen</t>
  </si>
  <si>
    <t>in der Gemeinde Nordkirchen</t>
  </si>
  <si>
    <t>in der Gemeinde Nottuln</t>
  </si>
  <si>
    <t>in der Stadt Olfen</t>
  </si>
  <si>
    <t>in der Gemeinde Rosendahl</t>
  </si>
  <si>
    <t>in der Gemeinde Senden</t>
  </si>
  <si>
    <t>im Kreis Recklinghausen</t>
  </si>
  <si>
    <t>in der Stadt Castrop-Rauxel</t>
  </si>
  <si>
    <t>in der Stadt Datteln</t>
  </si>
  <si>
    <t>in der Stadt Dorsten</t>
  </si>
  <si>
    <t>in der Stadt Gladbeck</t>
  </si>
  <si>
    <t>in der Stadt Haltern am See</t>
  </si>
  <si>
    <t>in der Stadt Herten</t>
  </si>
  <si>
    <t>in der Stadt Marl</t>
  </si>
  <si>
    <t>in der Stadt Oer-Erkenschwick</t>
  </si>
  <si>
    <t>in der Stadt Recklinghausen</t>
  </si>
  <si>
    <t>in der Stadt Waltrop</t>
  </si>
  <si>
    <t>im Kreis Steinfurt</t>
  </si>
  <si>
    <t>in der Gemeinde Altenberge</t>
  </si>
  <si>
    <t>in der Stadt Emsdetten</t>
  </si>
  <si>
    <t>in der Stadt Greven</t>
  </si>
  <si>
    <t>in der Stadt Hörstel</t>
  </si>
  <si>
    <t>in der Gemeinde Hopsten</t>
  </si>
  <si>
    <t>in der Stadt Horstmar</t>
  </si>
  <si>
    <t>in der Stadt Ibbenbüren</t>
  </si>
  <si>
    <t>in der Gemeinde Ladbergen</t>
  </si>
  <si>
    <t>in der Gemeinde Laer</t>
  </si>
  <si>
    <t>in der Stadt Lengerich</t>
  </si>
  <si>
    <t>in der Gemeinde Lienen</t>
  </si>
  <si>
    <t>in der Gemeinde Lotte</t>
  </si>
  <si>
    <t>in der Gemeinde Metelen</t>
  </si>
  <si>
    <t>in der Gemeinde Mettingen</t>
  </si>
  <si>
    <t>in der Gemeinde Neuenkirchen</t>
  </si>
  <si>
    <t>in der Gemeinde Nordwalde</t>
  </si>
  <si>
    <t>in der Stadt Ochtrup</t>
  </si>
  <si>
    <t>in der Gemeinde Recke</t>
  </si>
  <si>
    <t>in der Stadt Rheine</t>
  </si>
  <si>
    <t>in der Gemeinde Saerbeck</t>
  </si>
  <si>
    <t>in der Stadt Steinfurt</t>
  </si>
  <si>
    <t>in der Stadt Tecklenburg</t>
  </si>
  <si>
    <t>in der Gemeinde Westerkappeln</t>
  </si>
  <si>
    <t>in der Gemeinde Wettringen</t>
  </si>
  <si>
    <t>im Kreis Warendorf</t>
  </si>
  <si>
    <t>in der Stadt Ahlen</t>
  </si>
  <si>
    <t>in der Stadt Beckum</t>
  </si>
  <si>
    <t>in der Gemeinde Beelen</t>
  </si>
  <si>
    <t>in der Stadt Drensteinfurt</t>
  </si>
  <si>
    <t>in der Stadt Ennigerloh</t>
  </si>
  <si>
    <t>in der Gemeinde Everswinkel</t>
  </si>
  <si>
    <t>in der Stadt Oelde</t>
  </si>
  <si>
    <t>in der Gemeinde Ostbevern</t>
  </si>
  <si>
    <t>in der Stadt Sassenberg</t>
  </si>
  <si>
    <t>in der Stadt Sendenhorst</t>
  </si>
  <si>
    <t>in der Stadt Telgte</t>
  </si>
  <si>
    <t>in der Gemeinde Wadersloh</t>
  </si>
  <si>
    <t>in der Stadt Warendorf</t>
  </si>
  <si>
    <t>im Reg.-Bez. Münster</t>
  </si>
  <si>
    <t>Arnsberg, Reg.-Bez.</t>
  </si>
  <si>
    <t>Detmold, Reg.-Bez.</t>
  </si>
  <si>
    <t>Düsseldorf, Reg.-Bez.</t>
  </si>
  <si>
    <t>Köln, Reg.-Bez.</t>
  </si>
  <si>
    <t>im Reg.-Bez. Düsseldorf</t>
  </si>
  <si>
    <t>im Reg.-Bez. Köln</t>
  </si>
  <si>
    <t>im Reg.-Bez. Detmold</t>
  </si>
  <si>
    <t>im Reg.-Bez. Arnsberg</t>
  </si>
  <si>
    <t>in der Kernzone der Emscher-Lippe-Region</t>
  </si>
  <si>
    <t>im Ballungsrand der Emscher-Lippe-Region</t>
  </si>
  <si>
    <t>RSCHL</t>
  </si>
  <si>
    <t>BEV_VZ</t>
  </si>
  <si>
    <t>BEVA_VZ</t>
  </si>
  <si>
    <t>BEV_IST</t>
  </si>
  <si>
    <t>MEDALT_IST</t>
  </si>
  <si>
    <t>BEVA_IST</t>
  </si>
  <si>
    <t>GEB_IST</t>
  </si>
  <si>
    <t>STF_IST</t>
  </si>
  <si>
    <t>ZUZ_IST</t>
  </si>
  <si>
    <t>FOZ_IST</t>
  </si>
  <si>
    <t>BEV_PRG</t>
  </si>
  <si>
    <t>MEDALT_PRG</t>
  </si>
  <si>
    <t>GEB_PRG</t>
  </si>
  <si>
    <t>STF_PRG</t>
  </si>
  <si>
    <t>WSALD_PRG</t>
  </si>
  <si>
    <t>1.   Einstellungen</t>
  </si>
  <si>
    <t>2.  Grunddaten</t>
  </si>
  <si>
    <t>Auswahl der Gebiets-/Regionseinheit:</t>
  </si>
  <si>
    <t>Position der ausgewählten Region in der Tabelle:</t>
  </si>
  <si>
    <t>Startjahr Ist-Daten:</t>
  </si>
  <si>
    <t>Startjahr Prognose-Daten:</t>
  </si>
  <si>
    <t xml:space="preserve">.     </t>
  </si>
  <si>
    <t>Variable:</t>
  </si>
  <si>
    <t>Startspalte:</t>
  </si>
  <si>
    <t>Endspalte:</t>
  </si>
  <si>
    <t>3.  Berechnungen</t>
  </si>
  <si>
    <t>BEV_I</t>
  </si>
  <si>
    <t>MED_ALT</t>
  </si>
  <si>
    <t>BEV_A</t>
  </si>
  <si>
    <t>GEB</t>
  </si>
  <si>
    <t>STF</t>
  </si>
  <si>
    <t>ZUZ</t>
  </si>
  <si>
    <t>FOZ</t>
  </si>
  <si>
    <t>Jahr</t>
  </si>
  <si>
    <t>BEV_P_I</t>
  </si>
  <si>
    <t>MED_P_ALT</t>
  </si>
  <si>
    <t>GEB_P</t>
  </si>
  <si>
    <t>STF_P</t>
  </si>
  <si>
    <t>WSALD_P</t>
  </si>
  <si>
    <t>Progn.-Jahr</t>
  </si>
  <si>
    <t xml:space="preserve">Position der Variablen:    </t>
  </si>
  <si>
    <t xml:space="preserve">Regionsangabe:    </t>
  </si>
  <si>
    <t xml:space="preserve">.      </t>
  </si>
  <si>
    <t xml:space="preserve">.  </t>
  </si>
  <si>
    <t>Endjahr Prognose-Daten:</t>
  </si>
  <si>
    <t>Minimum BevEntw.:</t>
  </si>
  <si>
    <t>Maximum BevEntw.:</t>
  </si>
  <si>
    <t>Minimum gerundet:</t>
  </si>
  <si>
    <t>Maxmum gerundet:</t>
  </si>
  <si>
    <t>Reihennamen:</t>
  </si>
  <si>
    <t>X-Achse:</t>
  </si>
  <si>
    <t>Datum:</t>
  </si>
  <si>
    <t>Berechnungen für '1.1 (Tab)'</t>
  </si>
  <si>
    <t>Berechnungen für '1.3 (Abb)'</t>
  </si>
  <si>
    <t>lfd. Nr.</t>
  </si>
  <si>
    <t>ausgewählte Region:</t>
  </si>
  <si>
    <t>REGNAME adj</t>
  </si>
  <si>
    <t>Übergeordnete Region - oberste Ebene:</t>
  </si>
  <si>
    <t>Übergeordnete Region - Ebene 1:</t>
  </si>
  <si>
    <t>Übergeordnete Region - Ebene 2:</t>
  </si>
  <si>
    <t>Inhaltsverzeichnis</t>
  </si>
  <si>
    <t>Seitenanfang</t>
  </si>
  <si>
    <t>Titel:</t>
  </si>
  <si>
    <t>Regionale Ebene:</t>
  </si>
  <si>
    <t>Stand:</t>
  </si>
  <si>
    <t>Herausgeber:</t>
  </si>
  <si>
    <t xml:space="preserve">Bezirksregierung Münster </t>
  </si>
  <si>
    <t>Domplatz 1-3</t>
  </si>
  <si>
    <t>48161 Münster</t>
  </si>
  <si>
    <t xml:space="preserve">E-Mail: </t>
  </si>
  <si>
    <t>https://www.bezreg-muenster.de/de/index.html</t>
  </si>
  <si>
    <t xml:space="preserve">Internet: </t>
  </si>
  <si>
    <t>poststelle@brms.nrw.de</t>
  </si>
  <si>
    <t>Twitter:</t>
  </si>
  <si>
    <t>Instagram:</t>
  </si>
  <si>
    <t>https://twitter.com/BezRegMuenster</t>
  </si>
  <si>
    <t>https://www.instagram.com/bezregmuenster/</t>
  </si>
  <si>
    <t>Quelle:</t>
  </si>
  <si>
    <t>Bevölkerungentwicklung im Regierungsbezirk Münster</t>
  </si>
  <si>
    <t>Regierungsbezirk Münster mit kreisfreien Städten und Kreisen, Gemeinden und
Vergleichsregionen</t>
  </si>
  <si>
    <t>Bevölkerungsentwicklung – Stand und Vorausberechnung für ausgewählte Gebietseinheit (Tabelle)</t>
  </si>
  <si>
    <t>Bevölkerungsentwicklung – Stand und Vorausberechnung für ausgewählte Gebietseinheit (Abbildung)</t>
  </si>
  <si>
    <t>Impressum</t>
  </si>
  <si>
    <t>Inhaltsverzeichnis / Impressum</t>
  </si>
  <si>
    <t>Weitere statistische Auswertungen zum kostenlosen Download
finden Sie in unserer Internet-Rubrik</t>
  </si>
  <si>
    <t>Startseite | Regionalplanung | Raumbeobachtung – Statistische Daten des Regierungsbezirks.</t>
  </si>
  <si>
    <t>Titelbild:</t>
  </si>
  <si>
    <t>apops/Fotolia</t>
  </si>
  <si>
    <t>Dezernat 32 / Statistik</t>
  </si>
  <si>
    <t>Endjahr Ist-Daten:</t>
  </si>
  <si>
    <t>in Nordrhein-Westfalen</t>
  </si>
  <si>
    <t>  Münsterland</t>
  </si>
  <si>
    <t>  Emscher-Lippe-Region</t>
  </si>
  <si>
    <t>  Bottrop, krfr. Stadt</t>
  </si>
  <si>
    <t>in der krfr.Stadt Bottrop</t>
  </si>
  <si>
    <t>  Gelsenkirchen, krfr. Stadt</t>
  </si>
  <si>
    <t>in der krfr.Stadt Gelsenkirchen</t>
  </si>
  <si>
    <t>  Münster, krfr. Stadt</t>
  </si>
  <si>
    <t>in der krfr.Stadt Münster</t>
  </si>
  <si>
    <t>  Borken, Kreis</t>
  </si>
  <si>
    <t>    Ahaus, Stadt</t>
  </si>
  <si>
    <t>    Bocholt, Stadt</t>
  </si>
  <si>
    <t>    Borken, Stadt</t>
  </si>
  <si>
    <t>    Gescher, Stadt</t>
  </si>
  <si>
    <t>    Gronau (Westf.), Stadt</t>
  </si>
  <si>
    <t>    Heek, Gemeinde</t>
  </si>
  <si>
    <t>    Heiden, Gemeinde</t>
  </si>
  <si>
    <t>    Isselburg, Stadt</t>
  </si>
  <si>
    <t>    Legden, Gemeinde</t>
  </si>
  <si>
    <t>    Raesfeld, Gemeinde</t>
  </si>
  <si>
    <t>    Reken, Gemeinde</t>
  </si>
  <si>
    <t>    Rhede, Stadt</t>
  </si>
  <si>
    <t>    Schöppingen, Gemeinde</t>
  </si>
  <si>
    <t>    Stadtlohn, Stadt</t>
  </si>
  <si>
    <t>    Südlohn, Gemeinde</t>
  </si>
  <si>
    <t>    Velen, Stadt</t>
  </si>
  <si>
    <t>    Vreden, Stadt</t>
  </si>
  <si>
    <t>  Coesfeld, Kreis</t>
  </si>
  <si>
    <t>    Ascheberg, Gemeinde</t>
  </si>
  <si>
    <t>    Billerbeck, Stadt</t>
  </si>
  <si>
    <t>    Coesfeld, Stadt</t>
  </si>
  <si>
    <t>    Dülmen, Stadt</t>
  </si>
  <si>
    <t>    Havixbeck, Gemeinde</t>
  </si>
  <si>
    <t>    Lüdinghausen, Stadt</t>
  </si>
  <si>
    <t>    Nordkirchen, Gemeinde</t>
  </si>
  <si>
    <t>    Nottuln, Gemeinde</t>
  </si>
  <si>
    <t>    Olfen, Stadt</t>
  </si>
  <si>
    <t>    Rosendahl, Gemeinde</t>
  </si>
  <si>
    <t>    Senden, Gemeinde</t>
  </si>
  <si>
    <t>  Recklinghausen, Kreis</t>
  </si>
  <si>
    <t>    Castrop-Rauxel, Stadt</t>
  </si>
  <si>
    <t>    Datteln, Stadt</t>
  </si>
  <si>
    <t>    Dorsten, Stadt</t>
  </si>
  <si>
    <t>    Gladbeck, Stadt</t>
  </si>
  <si>
    <t>    Haltern am See, Stadt</t>
  </si>
  <si>
    <t>    Herten, Stadt</t>
  </si>
  <si>
    <t>    Marl, Stadt</t>
  </si>
  <si>
    <t>    Oer-Erkenschwick, Stadt</t>
  </si>
  <si>
    <t>    Recklinghausen, Stadt</t>
  </si>
  <si>
    <t>    Waltrop, Stadt</t>
  </si>
  <si>
    <t>  Steinfurt, Kreis</t>
  </si>
  <si>
    <t>    Altenberge, Gemeinde</t>
  </si>
  <si>
    <t>    Emsdetten, Stadt</t>
  </si>
  <si>
    <t>    Greven, Stadt</t>
  </si>
  <si>
    <t>    Hörstel, Stadt</t>
  </si>
  <si>
    <t>    Hopsten, Gemeinde</t>
  </si>
  <si>
    <t>    Horstmar, Stadt</t>
  </si>
  <si>
    <t>    Ibbenbüren, Stadt</t>
  </si>
  <si>
    <t>    Ladbergen, Gemeinde</t>
  </si>
  <si>
    <t>    Laer, Gemeinde</t>
  </si>
  <si>
    <t>    Lengerich, Stadt</t>
  </si>
  <si>
    <t>    Lienen, Gemeinde</t>
  </si>
  <si>
    <t>    Lotte, Gemeinde</t>
  </si>
  <si>
    <t>    Metelen, Gemeinde</t>
  </si>
  <si>
    <t>    Mettingen, Gemeinde</t>
  </si>
  <si>
    <t>    Neuenkirchen, Gemeinde</t>
  </si>
  <si>
    <t>    Nordwalde, Gemeinde</t>
  </si>
  <si>
    <t>    Ochtrup, Stadt</t>
  </si>
  <si>
    <t>    Recke, Gemeinde</t>
  </si>
  <si>
    <t>    Rheine, Stadt</t>
  </si>
  <si>
    <t>    Saerbeck, Gemeinde</t>
  </si>
  <si>
    <t>    Steinfurt, Stadt</t>
  </si>
  <si>
    <t>    Tecklenburg, Stadt</t>
  </si>
  <si>
    <t>    Westerkappeln, Gemeinde</t>
  </si>
  <si>
    <t>    Wettringen, Gemeinde</t>
  </si>
  <si>
    <t>  Warendorf, Kreis</t>
  </si>
  <si>
    <t>  Münsterlandkreise</t>
  </si>
  <si>
    <t>  Grundzentren Münsterland</t>
  </si>
  <si>
    <t>  Mittelzentren Münsterland</t>
  </si>
  <si>
    <t>Mittelzentren Münsterland</t>
  </si>
  <si>
    <t>  Stadtregion Münster</t>
  </si>
  <si>
    <t>  Kohleregion Ibbenbüren</t>
  </si>
  <si>
    <t>  Kernzone Emscher-Lippe-Region</t>
  </si>
  <si>
    <t>  Ballungsrand Emscher-Lippe-Region</t>
  </si>
  <si>
    <t>    Ahlen, Stadt</t>
  </si>
  <si>
    <t xml:space="preserve">    Beckum, Stadt</t>
  </si>
  <si>
    <t xml:space="preserve">    Beelen, Gemeinde</t>
  </si>
  <si>
    <t xml:space="preserve">    Drensteinfurt, Stadt</t>
  </si>
  <si>
    <t xml:space="preserve">    Ennigerloh, Stadt</t>
  </si>
  <si>
    <t xml:space="preserve">    Everswinkel, Gemeinde</t>
  </si>
  <si>
    <t xml:space="preserve">    Oelde, Stadt</t>
  </si>
  <si>
    <t xml:space="preserve">    Ostbevern, Gemeinde</t>
  </si>
  <si>
    <t xml:space="preserve">    Sassenberg, Stadt</t>
  </si>
  <si>
    <t xml:space="preserve">    Sendenhorst, Stadt</t>
  </si>
  <si>
    <t xml:space="preserve">    Telgte, Stadt</t>
  </si>
  <si>
    <t xml:space="preserve">    Wadersloh, Gemeinde</t>
  </si>
  <si>
    <t xml:space="preserve">    Warendorf, Stadt</t>
  </si>
  <si>
    <r>
      <rPr>
        <u/>
        <sz val="9"/>
        <rFont val="Arial"/>
        <family val="2"/>
      </rPr>
      <t>Weitere Hinweise:</t>
    </r>
    <r>
      <rPr>
        <sz val="9"/>
        <rFont val="Arial"/>
        <family val="2"/>
      </rPr>
      <t xml:space="preserve"> Basis der Einwohnerzahlen bis 2010: Volkszählung (VZ) 1987, Basis 2011 bis 2021: Zensus 2011, Basis ab 2022: Zensus . – Der Bevölkerungsstand 2016 ist wg. methodischer Änderungen der Wanderungsstatistik, der Datenlieferung sowie des Aufbereitungsverfahren nur bedingt mit den Vorjahren vergleichbar. Probleme der melderechtlichen Erfassung Schutzsuchender führten in 2016 zu tlw. unplausiblen Ergebnissen. Im Reg.-Bez. Münster war davon die Gemeinde Schöppingen betroffen. Daher ist auch die Genauigkeit der Ergebnisse der übergeordneten Verwaltungsbezirke für 2016 eingeschränkt. Ebenso sind die Angaben zur Vorjahresveränderung bzw. zum Ausgangsjahr für die Zensusjahre 2011 und 2022 nur sehr eingeschränkt verwendbar. – Die Angaben zur erwarteten Bevölkerungsentwicklung sind aufgrund der Zukunftsunsicherheit auf volle Zehnerstellen gerundet. Die Bevölkerungsvorausberechnung von IT.NRW enthält keine Angaben zur künftigen Entwicklung der ausländischen Bevölkerung und zur Entwicklung der Zu- und Fortzüge. – Die Angaben zum Medianalter wurden aus den Einwohnerangaben nach Altersjahren bzw. -gruppen geschätzt.</t>
    </r>
  </si>
  <si>
    <t>IT.NRW, Landesdatenbank Nordrhein-Westfalen – Fortschreibung des Bevölkerungs-
stands, Statistik der Geburten, Statistik der Sterbefälle, Wanderungsstatistik und Bevölkerungsvorausberechnung 2024 - 2050/2070; eigene Berechnungen</t>
  </si>
  <si>
    <t>Quelle: IT.NRW, Landesdatenbank NRW – Bevölkerungsfortschreibung / Statistik der Geburten und Sterbefälle / Wanderungsstatistik / Bevölkerungsvorausberechnung 2024 - 2050/2070 (Basisvariante); eigene Berechnungen.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</si>
</sst>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6" x14ac:knownFonts="1">
    <font>
      <sz val="10"/>
      <name val="Arial"/>
      <family val="2"/>
    </font>
    <font>
      <sz val="9"/>
      <color rgb="FF000000"/>
      <name val="Arial"/>
      <family val="2"/>
    </font>
    <font>
      <sz val="10"/>
      <color rgb="FF000000"/>
      <name val="Arial"/>
      <family val="2"/>
    </font>
    <font>
      <b/>
      <sz val="11"/>
      <color rgb="FF000000"/>
      <name val="Arial"/>
      <family val="2"/>
    </font>
    <font>
      <sz val="8"/>
      <color rgb="FF000000"/>
      <name val="Arial"/>
      <family val="2"/>
    </font>
    <font>
      <sz val="10"/>
      <color rgb="FF000000"/>
      <name val="Arial"/>
      <family val="2"/>
    </font>
    <font>
      <u/>
      <sz val="9"/>
      <name val="Arial"/>
      <family val="2"/>
    </font>
    <font>
      <sz val="9"/>
      <name val="Arial"/>
      <family val="2"/>
    </font>
    <font>
      <sz val="11"/>
      <name val="Calibri"/>
      <family val="2"/>
      <scheme val="minor"/>
    </font>
    <font>
      <b/>
      <sz val="12"/>
      <name val="Calibri"/>
      <family val="2"/>
      <scheme val="minor"/>
    </font>
    <font>
      <b/>
      <sz val="14"/>
      <name val="Calibri"/>
      <family val="2"/>
      <scheme val="minor"/>
    </font>
    <font>
      <sz val="14"/>
      <name val="Calibri"/>
      <family val="2"/>
      <scheme val="minor"/>
    </font>
    <font>
      <sz val="9"/>
      <color rgb="FF000000"/>
      <name val="Tahoma"/>
      <family val="2"/>
    </font>
    <font>
      <sz val="10"/>
      <name val="Tahoma"/>
      <family val="2"/>
    </font>
    <font>
      <sz val="8"/>
      <name val="Arial"/>
      <family val="2"/>
    </font>
    <font>
      <u/>
      <sz val="10"/>
      <name val="Arial"/>
      <family val="2"/>
    </font>
    <font>
      <b/>
      <sz val="10"/>
      <name val="Arial"/>
      <family val="2"/>
    </font>
    <font>
      <b/>
      <sz val="11"/>
      <name val="Calibri"/>
      <family val="2"/>
      <scheme val="minor"/>
    </font>
    <font>
      <u/>
      <sz val="10"/>
      <color theme="10"/>
      <name val="Arial"/>
      <family val="2"/>
    </font>
    <font>
      <u/>
      <sz val="9"/>
      <color theme="10"/>
      <name val="Tahoma"/>
      <family val="2"/>
    </font>
    <font>
      <u/>
      <sz val="9"/>
      <color theme="10"/>
      <name val="Arial"/>
      <family val="2"/>
    </font>
    <font>
      <sz val="6"/>
      <name val="Arial"/>
      <family val="2"/>
    </font>
    <font>
      <u/>
      <sz val="6"/>
      <color theme="10"/>
      <name val="Arial"/>
      <family val="2"/>
    </font>
    <font>
      <b/>
      <sz val="18"/>
      <name val="Arial"/>
      <family val="2"/>
    </font>
    <font>
      <b/>
      <sz val="22"/>
      <name val="Arial"/>
      <family val="2"/>
    </font>
    <font>
      <u/>
      <sz val="11"/>
      <name val="Calibri"/>
      <family val="2"/>
      <scheme val="minor"/>
    </font>
  </fonts>
  <fills count="4">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s>
  <borders count="18">
    <border>
      <left/>
      <right/>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rgb="FFFF0000"/>
      </left>
      <right style="thick">
        <color rgb="FFFF0000"/>
      </right>
      <top style="thick">
        <color rgb="FFFF0000"/>
      </top>
      <bottom style="thick">
        <color rgb="FFFF0000"/>
      </bottom>
      <diagonal/>
    </border>
    <border>
      <left/>
      <right/>
      <top style="thin">
        <color theme="0" tint="-0.499984740745262"/>
      </top>
      <bottom/>
      <diagonal/>
    </border>
    <border>
      <left/>
      <right style="thin">
        <color theme="1" tint="0.34998626667073579"/>
      </right>
      <top style="thin">
        <color theme="0" tint="-0.499984740745262"/>
      </top>
      <bottom/>
      <diagonal/>
    </border>
    <border>
      <left style="thin">
        <color theme="1" tint="0.34998626667073579"/>
      </left>
      <right/>
      <top/>
      <bottom/>
      <diagonal/>
    </border>
    <border>
      <left style="thin">
        <color theme="1" tint="0.34998626667073579"/>
      </left>
      <right/>
      <top style="thin">
        <color theme="1" tint="0.34998626667073579"/>
      </top>
      <bottom/>
      <diagonal/>
    </border>
  </borders>
  <cellStyleXfs count="2">
    <xf numFmtId="0" fontId="0" fillId="0" borderId="0"/>
    <xf numFmtId="0" fontId="18" fillId="0" borderId="0" applyNumberFormat="0" applyFill="0" applyBorder="0" applyAlignment="0" applyProtection="0"/>
  </cellStyleXfs>
  <cellXfs count="172">
    <xf numFmtId="0" fontId="0" fillId="0" borderId="0" xfId="0"/>
    <xf numFmtId="0" fontId="8" fillId="0" borderId="0" xfId="0" applyFont="1"/>
    <xf numFmtId="49" fontId="8" fillId="0" borderId="0" xfId="0" applyNumberFormat="1" applyFont="1"/>
    <xf numFmtId="49" fontId="8" fillId="0" borderId="0" xfId="0" quotePrefix="1" applyNumberFormat="1" applyFont="1"/>
    <xf numFmtId="0" fontId="0" fillId="0" borderId="0" xfId="0" applyAlignment="1"/>
    <xf numFmtId="0" fontId="8" fillId="3" borderId="11" xfId="0" applyFont="1" applyFill="1" applyBorder="1" applyAlignment="1">
      <alignment horizontal="center"/>
    </xf>
    <xf numFmtId="0" fontId="8" fillId="3" borderId="12" xfId="0" applyFont="1" applyFill="1" applyBorder="1" applyAlignment="1">
      <alignment horizontal="center"/>
    </xf>
    <xf numFmtId="0" fontId="11" fillId="2" borderId="0" xfId="0" applyFont="1" applyFill="1" applyAlignment="1">
      <alignment vertical="center"/>
    </xf>
    <xf numFmtId="0" fontId="9" fillId="0" borderId="0" xfId="0" applyFont="1" applyAlignment="1"/>
    <xf numFmtId="0" fontId="8" fillId="0" borderId="0" xfId="0" applyFont="1" applyAlignment="1">
      <alignment horizontal="right"/>
    </xf>
    <xf numFmtId="0" fontId="8" fillId="0" borderId="13" xfId="0" applyFont="1" applyBorder="1" applyAlignment="1">
      <alignment horizontal="center"/>
    </xf>
    <xf numFmtId="3" fontId="8" fillId="0" borderId="0" xfId="0" applyNumberFormat="1" applyFont="1"/>
    <xf numFmtId="0" fontId="7" fillId="0" borderId="0" xfId="0" applyFont="1"/>
    <xf numFmtId="164" fontId="8" fillId="0" borderId="0" xfId="0" applyNumberFormat="1" applyFont="1"/>
    <xf numFmtId="0" fontId="9" fillId="0" borderId="0" xfId="0" applyFont="1" applyAlignment="1"/>
    <xf numFmtId="0" fontId="0" fillId="0" borderId="0" xfId="0" applyAlignment="1"/>
    <xf numFmtId="0" fontId="14" fillId="0" borderId="0" xfId="0" applyFont="1"/>
    <xf numFmtId="0" fontId="15" fillId="0" borderId="0" xfId="0" applyFont="1"/>
    <xf numFmtId="0" fontId="0" fillId="0" borderId="0" xfId="0" applyAlignment="1">
      <alignment horizontal="left" indent="1"/>
    </xf>
    <xf numFmtId="14" fontId="8" fillId="0" borderId="0" xfId="0" applyNumberFormat="1" applyFont="1"/>
    <xf numFmtId="0" fontId="16" fillId="0" borderId="0" xfId="0" applyFont="1" applyAlignment="1"/>
    <xf numFmtId="0" fontId="17" fillId="0" borderId="0" xfId="0" applyFont="1"/>
    <xf numFmtId="2" fontId="8" fillId="0" borderId="0" xfId="0" applyNumberFormat="1" applyFont="1"/>
    <xf numFmtId="0" fontId="8" fillId="0" borderId="0" xfId="0" applyFont="1" applyAlignment="1">
      <alignment horizontal="center"/>
    </xf>
    <xf numFmtId="0" fontId="8" fillId="0" borderId="0" xfId="0" applyFont="1" applyAlignment="1">
      <alignment vertical="top"/>
    </xf>
    <xf numFmtId="0" fontId="7" fillId="0" borderId="0" xfId="0" applyNumberFormat="1" applyFont="1" applyAlignment="1">
      <alignment horizontal="left" vertical="center" wrapText="1"/>
    </xf>
    <xf numFmtId="0" fontId="0" fillId="0" borderId="0" xfId="0" applyBorder="1" applyProtection="1">
      <protection hidden="1"/>
    </xf>
    <xf numFmtId="0" fontId="0" fillId="0" borderId="0" xfId="0" applyProtection="1">
      <protection hidden="1"/>
    </xf>
    <xf numFmtId="0" fontId="23" fillId="0" borderId="0" xfId="0" applyNumberFormat="1" applyFont="1" applyAlignment="1" applyProtection="1">
      <alignment horizontal="left" vertical="center" wrapText="1"/>
      <protection hidden="1"/>
    </xf>
    <xf numFmtId="0" fontId="24" fillId="0" borderId="0" xfId="0" applyFont="1" applyAlignment="1" applyProtection="1">
      <alignment wrapText="1"/>
      <protection hidden="1"/>
    </xf>
    <xf numFmtId="49" fontId="1" fillId="0" borderId="0" xfId="0" applyNumberFormat="1" applyFont="1" applyBorder="1" applyProtection="1">
      <protection hidden="1"/>
    </xf>
    <xf numFmtId="49" fontId="0" fillId="0" borderId="0" xfId="0" applyNumberFormat="1" applyProtection="1">
      <protection hidden="1"/>
    </xf>
    <xf numFmtId="49" fontId="3" fillId="0" borderId="0" xfId="0" applyNumberFormat="1" applyFont="1" applyBorder="1" applyAlignment="1" applyProtection="1">
      <alignment vertical="center"/>
      <protection hidden="1"/>
    </xf>
    <xf numFmtId="49" fontId="2" fillId="0" borderId="0" xfId="0" applyNumberFormat="1" applyFont="1" applyBorder="1" applyAlignment="1" applyProtection="1">
      <alignment horizontal="center" vertical="center"/>
      <protection hidden="1"/>
    </xf>
    <xf numFmtId="49" fontId="21" fillId="0" borderId="0" xfId="0" applyNumberFormat="1" applyFont="1" applyProtection="1">
      <protection hidden="1"/>
    </xf>
    <xf numFmtId="0" fontId="21" fillId="0" borderId="0" xfId="0" applyFont="1" applyProtection="1">
      <protection hidden="1"/>
    </xf>
    <xf numFmtId="49" fontId="0" fillId="0" borderId="0" xfId="0" applyNumberFormat="1" applyAlignment="1" applyProtection="1">
      <alignment horizontal="left" indent="1"/>
      <protection hidden="1"/>
    </xf>
    <xf numFmtId="49" fontId="0" fillId="0" borderId="0" xfId="0" applyNumberFormat="1" applyAlignment="1" applyProtection="1">
      <alignment horizontal="left" vertical="top" wrapText="1" indent="1"/>
      <protection hidden="1"/>
    </xf>
    <xf numFmtId="49" fontId="0" fillId="0" borderId="0" xfId="0" applyNumberFormat="1" applyAlignment="1" applyProtection="1">
      <protection hidden="1"/>
    </xf>
    <xf numFmtId="0" fontId="4" fillId="0" borderId="0" xfId="0" applyFont="1" applyBorder="1" applyAlignment="1" applyProtection="1">
      <alignment horizontal="right" vertical="center"/>
      <protection hidden="1"/>
    </xf>
    <xf numFmtId="0" fontId="14" fillId="0" borderId="0" xfId="0" applyFont="1" applyBorder="1" applyAlignment="1" applyProtection="1">
      <protection hidden="1"/>
    </xf>
    <xf numFmtId="0" fontId="14" fillId="0" borderId="0" xfId="0" applyFont="1" applyProtection="1">
      <protection hidden="1"/>
    </xf>
    <xf numFmtId="0" fontId="14" fillId="0" borderId="0" xfId="0" applyFont="1" applyBorder="1" applyAlignment="1" applyProtection="1">
      <alignment horizontal="right" vertical="center"/>
      <protection hidden="1"/>
    </xf>
    <xf numFmtId="0" fontId="7" fillId="0" borderId="0" xfId="0" applyFont="1" applyProtection="1">
      <protection hidden="1"/>
    </xf>
    <xf numFmtId="0" fontId="2" fillId="0" borderId="0" xfId="0" applyFont="1" applyBorder="1" applyAlignment="1" applyProtection="1">
      <alignment horizontal="center" vertical="center"/>
      <protection hidden="1"/>
    </xf>
    <xf numFmtId="0" fontId="12" fillId="0" borderId="0" xfId="0" applyFont="1" applyBorder="1" applyAlignment="1" applyProtection="1">
      <alignment horizontal="right" vertical="center"/>
      <protection hidden="1"/>
    </xf>
    <xf numFmtId="0" fontId="13" fillId="0" borderId="0" xfId="0" applyFont="1" applyBorder="1" applyProtection="1">
      <protection hidden="1"/>
    </xf>
    <xf numFmtId="0" fontId="0" fillId="0" borderId="0" xfId="0" applyAlignment="1" applyProtection="1">
      <alignment horizontal="center"/>
      <protection hidden="1"/>
    </xf>
    <xf numFmtId="14" fontId="0" fillId="0" borderId="0" xfId="0" applyNumberFormat="1" applyAlignment="1" applyProtection="1">
      <alignment horizontal="left" indent="1"/>
      <protection hidden="1"/>
    </xf>
    <xf numFmtId="0" fontId="25" fillId="0" borderId="0" xfId="0" applyFont="1"/>
    <xf numFmtId="0" fontId="12" fillId="0" borderId="0" xfId="0" applyFont="1" applyBorder="1" applyAlignment="1" applyProtection="1">
      <alignment horizontal="right" vertical="center"/>
      <protection hidden="1"/>
    </xf>
    <xf numFmtId="49" fontId="22" fillId="0" borderId="0" xfId="1" applyNumberFormat="1" applyFont="1" applyAlignment="1" applyProtection="1">
      <protection locked="0" hidden="1"/>
    </xf>
    <xf numFmtId="0" fontId="22" fillId="0" borderId="0" xfId="1" applyFont="1" applyAlignment="1" applyProtection="1">
      <protection locked="0" hidden="1"/>
    </xf>
    <xf numFmtId="0" fontId="22" fillId="0" borderId="0" xfId="1" applyNumberFormat="1" applyFont="1" applyAlignment="1" applyProtection="1">
      <protection locked="0" hidden="1"/>
    </xf>
    <xf numFmtId="0" fontId="22" fillId="0" borderId="0" xfId="1" applyFont="1" applyAlignment="1" applyProtection="1">
      <alignment vertical="top" wrapText="1"/>
      <protection locked="0" hidden="1"/>
    </xf>
    <xf numFmtId="49" fontId="18" fillId="0" borderId="0" xfId="1" quotePrefix="1" applyNumberFormat="1" applyAlignment="1" applyProtection="1">
      <alignment horizontal="left" indent="1"/>
      <protection locked="0" hidden="1"/>
    </xf>
    <xf numFmtId="0" fontId="18" fillId="0" borderId="0" xfId="1" quotePrefix="1" applyAlignment="1" applyProtection="1">
      <alignment horizontal="left" indent="1"/>
      <protection locked="0" hidden="1"/>
    </xf>
    <xf numFmtId="49" fontId="18" fillId="0" borderId="0" xfId="1" applyNumberFormat="1" applyAlignment="1" applyProtection="1">
      <alignment horizontal="left" indent="1"/>
      <protection locked="0" hidden="1"/>
    </xf>
    <xf numFmtId="0" fontId="0" fillId="0" borderId="0" xfId="0" applyBorder="1" applyProtection="1"/>
    <xf numFmtId="0" fontId="13" fillId="0" borderId="0" xfId="0" applyFont="1" applyBorder="1" applyProtection="1"/>
    <xf numFmtId="0" fontId="4" fillId="0" borderId="0" xfId="0" applyFont="1" applyBorder="1" applyAlignment="1" applyProtection="1">
      <alignment horizontal="right" vertical="center"/>
    </xf>
    <xf numFmtId="0" fontId="14" fillId="0" borderId="0" xfId="0" applyFont="1" applyBorder="1" applyAlignment="1" applyProtection="1"/>
    <xf numFmtId="0" fontId="14" fillId="0" borderId="0" xfId="0" applyFont="1" applyProtection="1"/>
    <xf numFmtId="0" fontId="14" fillId="0" borderId="0" xfId="0" applyFont="1" applyBorder="1" applyAlignment="1" applyProtection="1">
      <alignment horizontal="right" vertical="center"/>
    </xf>
    <xf numFmtId="0" fontId="0" fillId="0" borderId="0" xfId="0" applyFill="1" applyBorder="1" applyProtection="1"/>
    <xf numFmtId="0" fontId="1" fillId="0" borderId="4" xfId="0" applyFont="1" applyBorder="1" applyAlignment="1" applyProtection="1">
      <alignment horizontal="center" wrapText="1"/>
      <protection hidden="1"/>
    </xf>
    <xf numFmtId="0" fontId="1" fillId="0" borderId="4" xfId="0" applyFont="1" applyBorder="1" applyAlignment="1" applyProtection="1">
      <alignment horizontal="center"/>
      <protection hidden="1"/>
    </xf>
    <xf numFmtId="0" fontId="1" fillId="0" borderId="1" xfId="0" applyFont="1" applyBorder="1" applyAlignment="1" applyProtection="1">
      <alignment horizontal="center" vertical="top"/>
      <protection hidden="1"/>
    </xf>
    <xf numFmtId="165" fontId="1" fillId="0" borderId="2" xfId="0" applyNumberFormat="1" applyFont="1" applyBorder="1" applyAlignment="1" applyProtection="1">
      <alignment horizontal="center" vertical="top"/>
      <protection hidden="1"/>
    </xf>
    <xf numFmtId="3" fontId="1" fillId="0" borderId="1" xfId="0" applyNumberFormat="1" applyFont="1" applyBorder="1" applyAlignment="1" applyProtection="1">
      <alignment horizontal="right" vertical="top"/>
      <protection hidden="1"/>
    </xf>
    <xf numFmtId="164" fontId="1" fillId="0" borderId="1" xfId="0" applyNumberFormat="1" applyFont="1" applyBorder="1" applyAlignment="1" applyProtection="1">
      <alignment horizontal="right" vertical="top"/>
      <protection hidden="1"/>
    </xf>
    <xf numFmtId="164" fontId="1" fillId="0" borderId="2" xfId="0" applyNumberFormat="1" applyFont="1" applyBorder="1" applyAlignment="1" applyProtection="1">
      <alignment horizontal="right" vertical="top"/>
      <protection hidden="1"/>
    </xf>
    <xf numFmtId="3" fontId="1" fillId="0" borderId="2" xfId="0" applyNumberFormat="1" applyFont="1" applyBorder="1" applyAlignment="1" applyProtection="1">
      <alignment horizontal="right" vertical="top"/>
      <protection hidden="1"/>
    </xf>
    <xf numFmtId="0" fontId="1" fillId="0" borderId="0" xfId="0" applyFont="1" applyBorder="1" applyAlignment="1" applyProtection="1">
      <alignment horizontal="center" vertical="top"/>
      <protection hidden="1"/>
    </xf>
    <xf numFmtId="165" fontId="1" fillId="0" borderId="3" xfId="0" applyNumberFormat="1" applyFont="1" applyBorder="1" applyAlignment="1" applyProtection="1">
      <alignment horizontal="center" vertical="top"/>
      <protection hidden="1"/>
    </xf>
    <xf numFmtId="3" fontId="1" fillId="0" borderId="0" xfId="0" applyNumberFormat="1" applyFont="1" applyBorder="1" applyAlignment="1" applyProtection="1">
      <alignment horizontal="right" vertical="top"/>
      <protection hidden="1"/>
    </xf>
    <xf numFmtId="164" fontId="1" fillId="0" borderId="0" xfId="0" applyNumberFormat="1" applyFont="1" applyBorder="1" applyAlignment="1" applyProtection="1">
      <alignment horizontal="right" vertical="top"/>
      <protection hidden="1"/>
    </xf>
    <xf numFmtId="164" fontId="1" fillId="0" borderId="3" xfId="0" applyNumberFormat="1" applyFont="1" applyBorder="1" applyAlignment="1" applyProtection="1">
      <alignment horizontal="right" vertical="top"/>
      <protection hidden="1"/>
    </xf>
    <xf numFmtId="3" fontId="1" fillId="0" borderId="3" xfId="0" applyNumberFormat="1" applyFont="1" applyBorder="1" applyAlignment="1" applyProtection="1">
      <alignment horizontal="right" vertical="top"/>
      <protection hidden="1"/>
    </xf>
    <xf numFmtId="165" fontId="1" fillId="0" borderId="0" xfId="0" applyNumberFormat="1" applyFont="1" applyBorder="1" applyAlignment="1" applyProtection="1">
      <alignment horizontal="center" vertical="top"/>
      <protection hidden="1"/>
    </xf>
    <xf numFmtId="166" fontId="1" fillId="0" borderId="15" xfId="0" applyNumberFormat="1" applyFont="1" applyBorder="1" applyAlignment="1" applyProtection="1">
      <protection hidden="1"/>
    </xf>
    <xf numFmtId="3" fontId="1" fillId="0" borderId="14" xfId="0" applyNumberFormat="1" applyFont="1" applyBorder="1" applyAlignment="1" applyProtection="1">
      <protection hidden="1"/>
    </xf>
    <xf numFmtId="164" fontId="1" fillId="0" borderId="14" xfId="0" applyNumberFormat="1" applyFont="1" applyBorder="1" applyAlignment="1" applyProtection="1">
      <protection hidden="1"/>
    </xf>
    <xf numFmtId="3" fontId="1" fillId="0" borderId="14" xfId="0" applyNumberFormat="1" applyFont="1" applyBorder="1" applyAlignment="1" applyProtection="1">
      <alignment horizontal="right"/>
      <protection hidden="1"/>
    </xf>
    <xf numFmtId="164" fontId="1" fillId="0" borderId="15" xfId="0" applyNumberFormat="1" applyFont="1" applyBorder="1" applyAlignment="1" applyProtection="1">
      <protection hidden="1"/>
    </xf>
    <xf numFmtId="3" fontId="1" fillId="0" borderId="15" xfId="0" applyNumberFormat="1" applyFont="1" applyBorder="1" applyAlignment="1" applyProtection="1">
      <alignment horizontal="right"/>
      <protection hidden="1"/>
    </xf>
    <xf numFmtId="166" fontId="1" fillId="0" borderId="0" xfId="0" applyNumberFormat="1" applyFont="1" applyBorder="1" applyAlignment="1" applyProtection="1">
      <alignment vertical="top"/>
      <protection hidden="1"/>
    </xf>
    <xf numFmtId="166" fontId="1" fillId="0" borderId="3" xfId="0" applyNumberFormat="1" applyFont="1" applyBorder="1" applyAlignment="1" applyProtection="1">
      <alignment vertical="top"/>
      <protection hidden="1"/>
    </xf>
    <xf numFmtId="3" fontId="1" fillId="0" borderId="0" xfId="0" applyNumberFormat="1" applyFont="1" applyBorder="1" applyAlignment="1" applyProtection="1">
      <alignment vertical="top"/>
      <protection hidden="1"/>
    </xf>
    <xf numFmtId="164" fontId="1" fillId="0" borderId="3" xfId="0" applyNumberFormat="1" applyFont="1" applyBorder="1" applyAlignment="1" applyProtection="1">
      <alignment vertical="top"/>
      <protection hidden="1"/>
    </xf>
    <xf numFmtId="166" fontId="1" fillId="0" borderId="6" xfId="0" applyNumberFormat="1" applyFont="1" applyBorder="1" applyAlignment="1" applyProtection="1">
      <alignment vertical="top"/>
      <protection hidden="1"/>
    </xf>
    <xf numFmtId="3" fontId="1" fillId="0" borderId="5" xfId="0" applyNumberFormat="1" applyFont="1" applyBorder="1" applyAlignment="1" applyProtection="1">
      <alignment vertical="top"/>
      <protection hidden="1"/>
    </xf>
    <xf numFmtId="164" fontId="1" fillId="0" borderId="6" xfId="0" applyNumberFormat="1" applyFont="1" applyBorder="1" applyAlignment="1" applyProtection="1">
      <alignment vertical="top"/>
      <protection hidden="1"/>
    </xf>
    <xf numFmtId="3" fontId="1" fillId="0" borderId="5" xfId="0" applyNumberFormat="1" applyFont="1" applyBorder="1" applyAlignment="1" applyProtection="1">
      <alignment horizontal="right" vertical="top"/>
      <protection hidden="1"/>
    </xf>
    <xf numFmtId="164" fontId="1" fillId="0" borderId="5" xfId="0" applyNumberFormat="1" applyFont="1" applyBorder="1" applyAlignment="1" applyProtection="1">
      <alignment horizontal="right" vertical="top"/>
      <protection hidden="1"/>
    </xf>
    <xf numFmtId="3" fontId="1" fillId="0" borderId="6" xfId="0" applyNumberFormat="1" applyFont="1" applyBorder="1" applyAlignment="1" applyProtection="1">
      <alignment horizontal="right" vertical="top"/>
      <protection hidden="1"/>
    </xf>
    <xf numFmtId="0" fontId="1" fillId="0" borderId="3" xfId="0" applyFont="1" applyBorder="1" applyAlignment="1" applyProtection="1">
      <alignment horizontal="center"/>
      <protection hidden="1"/>
    </xf>
    <xf numFmtId="3" fontId="1" fillId="0" borderId="0" xfId="0" applyNumberFormat="1" applyFont="1" applyBorder="1" applyAlignment="1" applyProtection="1">
      <alignment horizontal="right"/>
      <protection hidden="1"/>
    </xf>
    <xf numFmtId="164" fontId="1" fillId="0" borderId="0" xfId="0" applyNumberFormat="1" applyFont="1" applyBorder="1" applyAlignment="1" applyProtection="1">
      <alignment horizontal="right"/>
      <protection hidden="1"/>
    </xf>
    <xf numFmtId="164" fontId="1" fillId="0" borderId="3" xfId="0" applyNumberFormat="1" applyFont="1" applyBorder="1" applyAlignment="1" applyProtection="1">
      <alignment horizontal="right"/>
      <protection hidden="1"/>
    </xf>
    <xf numFmtId="3" fontId="1" fillId="0" borderId="3" xfId="0" applyNumberFormat="1" applyFont="1" applyBorder="1" applyAlignment="1" applyProtection="1">
      <alignment horizontal="right"/>
      <protection hidden="1"/>
    </xf>
    <xf numFmtId="166" fontId="1" fillId="0" borderId="16" xfId="0" applyNumberFormat="1" applyFont="1" applyBorder="1" applyAlignment="1" applyProtection="1">
      <alignment vertical="top"/>
      <protection hidden="1"/>
    </xf>
    <xf numFmtId="166" fontId="1" fillId="0" borderId="17" xfId="0" applyNumberFormat="1" applyFont="1" applyBorder="1" applyProtection="1">
      <protection hidden="1"/>
    </xf>
    <xf numFmtId="164" fontId="1" fillId="0" borderId="14" xfId="0" applyNumberFormat="1" applyFont="1" applyBorder="1" applyAlignment="1" applyProtection="1">
      <alignment horizontal="right"/>
      <protection hidden="1"/>
    </xf>
    <xf numFmtId="166" fontId="1" fillId="0" borderId="16" xfId="0" applyNumberFormat="1" applyFont="1" applyBorder="1" applyAlignment="1" applyProtection="1">
      <protection hidden="1"/>
    </xf>
    <xf numFmtId="166" fontId="1" fillId="0" borderId="17" xfId="0" applyNumberFormat="1" applyFont="1" applyBorder="1" applyAlignment="1" applyProtection="1">
      <protection hidden="1"/>
    </xf>
    <xf numFmtId="0" fontId="12" fillId="0" borderId="0" xfId="0" applyFont="1" applyBorder="1" applyAlignment="1" applyProtection="1">
      <alignment horizontal="right" vertical="center"/>
      <protection locked="0"/>
    </xf>
    <xf numFmtId="0" fontId="0" fillId="0" borderId="0" xfId="0" applyBorder="1" applyAlignment="1" applyProtection="1">
      <protection hidden="1"/>
    </xf>
    <xf numFmtId="0" fontId="0" fillId="0" borderId="0" xfId="0" applyAlignment="1" applyProtection="1">
      <protection hidden="1"/>
    </xf>
    <xf numFmtId="49" fontId="7" fillId="0" borderId="0" xfId="0" applyNumberFormat="1" applyFont="1" applyAlignment="1" applyProtection="1">
      <alignment horizontal="center" wrapText="1"/>
      <protection hidden="1"/>
    </xf>
    <xf numFmtId="0" fontId="7" fillId="0" borderId="0" xfId="0" applyFont="1" applyAlignment="1" applyProtection="1">
      <alignment horizontal="center"/>
      <protection hidden="1"/>
    </xf>
    <xf numFmtId="49" fontId="20" fillId="0" borderId="0" xfId="1" applyNumberFormat="1" applyFont="1" applyAlignment="1" applyProtection="1">
      <alignment horizontal="center" vertical="top"/>
      <protection locked="0" hidden="1"/>
    </xf>
    <xf numFmtId="0" fontId="20" fillId="0" borderId="0" xfId="1" applyFont="1" applyAlignment="1" applyProtection="1">
      <alignment horizontal="center" vertical="top"/>
      <protection locked="0" hidden="1"/>
    </xf>
    <xf numFmtId="49" fontId="0" fillId="0" borderId="0" xfId="0" applyNumberFormat="1" applyAlignment="1" applyProtection="1">
      <protection hidden="1"/>
    </xf>
    <xf numFmtId="49" fontId="0" fillId="0" borderId="0" xfId="0" applyNumberFormat="1" applyAlignment="1" applyProtection="1">
      <alignment horizontal="right"/>
      <protection hidden="1"/>
    </xf>
    <xf numFmtId="49" fontId="0" fillId="0" borderId="0" xfId="0" applyNumberFormat="1" applyAlignment="1" applyProtection="1">
      <alignment horizontal="left" vertical="top" wrapText="1" indent="1"/>
      <protection hidden="1"/>
    </xf>
    <xf numFmtId="49" fontId="16" fillId="0" borderId="0" xfId="0" applyNumberFormat="1" applyFont="1" applyAlignment="1" applyProtection="1">
      <protection hidden="1"/>
    </xf>
    <xf numFmtId="49" fontId="0" fillId="0" borderId="0" xfId="0" applyNumberFormat="1" applyAlignment="1" applyProtection="1">
      <alignment horizontal="left" wrapText="1" indent="1"/>
      <protection hidden="1"/>
    </xf>
    <xf numFmtId="0" fontId="0" fillId="0" borderId="0" xfId="0" applyAlignment="1" applyProtection="1">
      <alignment horizontal="left" wrapText="1" indent="1"/>
      <protection hidden="1"/>
    </xf>
    <xf numFmtId="0" fontId="0" fillId="0" borderId="0" xfId="0" applyNumberFormat="1" applyAlignment="1" applyProtection="1">
      <alignment horizontal="left" indent="1"/>
      <protection hidden="1"/>
    </xf>
    <xf numFmtId="49" fontId="18" fillId="0" borderId="0" xfId="1" applyNumberFormat="1" applyAlignment="1" applyProtection="1">
      <protection locked="0" hidden="1"/>
    </xf>
    <xf numFmtId="0" fontId="18" fillId="0" borderId="0" xfId="1" applyAlignment="1" applyProtection="1">
      <protection locked="0" hidden="1"/>
    </xf>
    <xf numFmtId="0" fontId="18" fillId="0" borderId="0" xfId="1" applyNumberFormat="1" applyAlignment="1" applyProtection="1">
      <protection locked="0" hidden="1"/>
    </xf>
    <xf numFmtId="0" fontId="18" fillId="0" borderId="0" xfId="1" applyNumberFormat="1" applyAlignment="1" applyProtection="1">
      <alignment vertical="top" wrapText="1"/>
      <protection locked="0" hidden="1"/>
    </xf>
    <xf numFmtId="0" fontId="18" fillId="0" borderId="0" xfId="1" applyAlignment="1" applyProtection="1">
      <alignment vertical="top" wrapText="1"/>
      <protection locked="0" hidden="1"/>
    </xf>
    <xf numFmtId="0" fontId="18" fillId="0" borderId="0" xfId="1" applyNumberFormat="1" applyAlignment="1" applyProtection="1">
      <alignment vertical="top"/>
      <protection locked="0" hidden="1"/>
    </xf>
    <xf numFmtId="0" fontId="18" fillId="0" borderId="0" xfId="1" applyAlignment="1" applyProtection="1">
      <alignment vertical="top"/>
      <protection locked="0" hidden="1"/>
    </xf>
    <xf numFmtId="49" fontId="0" fillId="0" borderId="0" xfId="0" applyNumberFormat="1" applyAlignment="1" applyProtection="1">
      <alignment vertical="top"/>
      <protection hidden="1"/>
    </xf>
    <xf numFmtId="0" fontId="0" fillId="0" borderId="0" xfId="0" applyAlignment="1" applyProtection="1">
      <alignment vertical="top"/>
      <protection hidden="1"/>
    </xf>
    <xf numFmtId="0" fontId="4" fillId="0" borderId="7"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8" xfId="0" applyFont="1" applyBorder="1" applyProtection="1">
      <protection hidden="1"/>
    </xf>
    <xf numFmtId="0" fontId="4" fillId="0" borderId="9" xfId="0" applyFont="1" applyBorder="1" applyProtection="1">
      <protection hidden="1"/>
    </xf>
    <xf numFmtId="0" fontId="4" fillId="0" borderId="8" xfId="0" applyFont="1" applyBorder="1" applyAlignment="1" applyProtection="1">
      <alignment horizontal="center" vertical="center" textRotation="90"/>
      <protection hidden="1"/>
    </xf>
    <xf numFmtId="0" fontId="12" fillId="0" borderId="0" xfId="0" applyFont="1" applyBorder="1" applyAlignment="1" applyProtection="1">
      <alignment horizontal="right" vertical="center"/>
    </xf>
    <xf numFmtId="0" fontId="0" fillId="0" borderId="0" xfId="0" applyBorder="1" applyAlignment="1" applyProtection="1"/>
    <xf numFmtId="0" fontId="1" fillId="0" borderId="4" xfId="0" applyFont="1" applyBorder="1" applyAlignment="1" applyProtection="1">
      <alignment horizontal="center" vertical="top"/>
      <protection hidden="1"/>
    </xf>
    <xf numFmtId="0" fontId="1" fillId="0" borderId="4" xfId="0" applyFont="1" applyBorder="1" applyAlignment="1" applyProtection="1">
      <alignment horizontal="center" vertical="top" wrapText="1"/>
      <protection hidden="1"/>
    </xf>
    <xf numFmtId="0" fontId="1" fillId="0" borderId="4" xfId="0" applyFont="1" applyBorder="1" applyAlignment="1" applyProtection="1">
      <alignment horizontal="center"/>
      <protection hidden="1"/>
    </xf>
    <xf numFmtId="0" fontId="19" fillId="0" borderId="0" xfId="1" applyFont="1" applyBorder="1" applyAlignment="1" applyProtection="1">
      <alignment horizontal="right" vertical="center"/>
      <protection locked="0"/>
    </xf>
    <xf numFmtId="0" fontId="19" fillId="0" borderId="0" xfId="1" applyFont="1" applyBorder="1" applyAlignment="1" applyProtection="1">
      <protection locked="0"/>
    </xf>
    <xf numFmtId="0" fontId="3" fillId="0" borderId="0"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protection hidden="1"/>
    </xf>
    <xf numFmtId="0" fontId="5" fillId="0" borderId="0" xfId="0" applyFont="1" applyBorder="1" applyProtection="1">
      <protection hidden="1"/>
    </xf>
    <xf numFmtId="0" fontId="2" fillId="0" borderId="3" xfId="0" applyFont="1" applyBorder="1" applyProtection="1">
      <protection hidden="1"/>
    </xf>
    <xf numFmtId="0" fontId="5" fillId="0" borderId="5" xfId="0" applyFont="1" applyBorder="1" applyProtection="1">
      <protection hidden="1"/>
    </xf>
    <xf numFmtId="0" fontId="2" fillId="0" borderId="6" xfId="0" applyFont="1" applyBorder="1" applyProtection="1">
      <protection hidden="1"/>
    </xf>
    <xf numFmtId="0" fontId="19" fillId="0" borderId="0" xfId="1" applyFont="1" applyAlignment="1" applyProtection="1">
      <alignment vertical="center"/>
      <protection hidden="1"/>
    </xf>
    <xf numFmtId="0" fontId="19" fillId="0" borderId="0" xfId="1" applyFont="1" applyAlignment="1" applyProtection="1">
      <protection hidden="1"/>
    </xf>
    <xf numFmtId="0" fontId="19" fillId="0" borderId="0" xfId="1" applyFont="1" applyBorder="1" applyAlignment="1" applyProtection="1">
      <alignment horizontal="right" vertical="center"/>
      <protection hidden="1"/>
    </xf>
    <xf numFmtId="0" fontId="19" fillId="0" borderId="0" xfId="1" applyFont="1" applyBorder="1" applyAlignment="1" applyProtection="1">
      <protection hidden="1"/>
    </xf>
    <xf numFmtId="0" fontId="1" fillId="0" borderId="1" xfId="0" applyFont="1" applyBorder="1" applyProtection="1">
      <protection hidden="1"/>
    </xf>
    <xf numFmtId="0" fontId="2" fillId="0" borderId="1" xfId="0" applyFont="1" applyBorder="1" applyProtection="1">
      <protection hidden="1"/>
    </xf>
    <xf numFmtId="0" fontId="1" fillId="0" borderId="0" xfId="0" applyFont="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7" fillId="0" borderId="0" xfId="0" applyFont="1" applyAlignment="1" applyProtection="1">
      <alignment horizontal="left" vertical="top" wrapText="1"/>
      <protection hidden="1"/>
    </xf>
    <xf numFmtId="0" fontId="0" fillId="0" borderId="0" xfId="0" applyAlignment="1">
      <alignment horizontal="left" vertical="top" wrapText="1"/>
    </xf>
    <xf numFmtId="0" fontId="2" fillId="0" borderId="0" xfId="0" applyFont="1" applyBorder="1" applyAlignment="1" applyProtection="1">
      <alignment horizontal="center" vertical="center"/>
      <protection hidden="1"/>
    </xf>
    <xf numFmtId="0" fontId="12" fillId="0" borderId="0" xfId="0" applyFont="1" applyBorder="1" applyAlignment="1" applyProtection="1">
      <alignment horizontal="right" vertical="center"/>
      <protection hidden="1"/>
    </xf>
    <xf numFmtId="0" fontId="19" fillId="0" borderId="0" xfId="1" applyFont="1" applyBorder="1" applyAlignment="1" applyProtection="1">
      <alignment horizontal="right" vertical="center"/>
      <protection locked="0" hidden="1"/>
    </xf>
    <xf numFmtId="0" fontId="19" fillId="0" borderId="0" xfId="1" applyFont="1" applyBorder="1" applyAlignment="1" applyProtection="1">
      <protection locked="0" hidden="1"/>
    </xf>
    <xf numFmtId="0" fontId="9" fillId="0" borderId="0" xfId="0" applyFont="1" applyAlignment="1"/>
    <xf numFmtId="0" fontId="0" fillId="0" borderId="0" xfId="0" applyAlignment="1"/>
    <xf numFmtId="49" fontId="8" fillId="3" borderId="10" xfId="0" applyNumberFormat="1" applyFont="1" applyFill="1" applyBorder="1" applyAlignment="1"/>
    <xf numFmtId="0" fontId="8" fillId="3" borderId="10" xfId="0" applyFont="1" applyFill="1" applyBorder="1" applyAlignment="1"/>
    <xf numFmtId="0" fontId="8" fillId="0" borderId="0" xfId="0" applyNumberFormat="1" applyFont="1" applyAlignment="1">
      <alignment horizontal="left"/>
    </xf>
    <xf numFmtId="0" fontId="0" fillId="0" borderId="0" xfId="0" applyNumberFormat="1" applyAlignment="1">
      <alignment horizontal="left"/>
    </xf>
    <xf numFmtId="0" fontId="0" fillId="0" borderId="0" xfId="0" applyNumberFormat="1" applyAlignment="1"/>
    <xf numFmtId="0" fontId="10" fillId="2" borderId="0" xfId="0" applyFont="1" applyFill="1" applyAlignment="1">
      <alignment vertical="center"/>
    </xf>
    <xf numFmtId="0" fontId="0" fillId="0" borderId="0" xfId="0" applyAlignment="1">
      <alignment vertical="center"/>
    </xf>
    <xf numFmtId="0" fontId="8" fillId="3" borderId="10" xfId="0" applyFont="1" applyFill="1" applyBorder="1" applyAlignment="1">
      <alignment horizontal="center"/>
    </xf>
  </cellXfs>
  <cellStyles count="2">
    <cellStyle name="Link" xfId="1" builtinId="8"/>
    <cellStyle name="Standard" xfId="0" builtinId="0"/>
  </cellStyles>
  <dxfs count="5">
    <dxf>
      <border>
        <top style="thin">
          <color rgb="FFFF0000"/>
        </top>
      </border>
    </dxf>
    <dxf>
      <border>
        <top style="thin">
          <color rgb="FFFF0000"/>
        </top>
      </border>
    </dxf>
    <dxf>
      <border>
        <top style="thin">
          <color rgb="FFFF0000"/>
        </top>
      </border>
    </dxf>
    <dxf>
      <border>
        <top style="thin">
          <color rgb="FFFF0000"/>
        </top>
      </border>
    </dxf>
    <dxf>
      <border>
        <top style="thin">
          <color rgb="FFFF0000"/>
        </top>
      </border>
    </dxf>
  </dxfs>
  <tableStyles count="0" defaultTableStyle="TableStyleMedium2" defaultPivotStyle="PivotStyleLight16"/>
  <colors>
    <mruColors>
      <color rgb="FFEC7320"/>
      <color rgb="FF4BACC6"/>
      <color rgb="FF5E913B"/>
      <color rgb="FFD9D9D9"/>
      <color rgb="FF70AD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57285834680046"/>
          <c:y val="4.259569066523064E-2"/>
          <c:w val="0.88428992501078718"/>
          <c:h val="0.87939279538478554"/>
        </c:manualLayout>
      </c:layout>
      <c:barChart>
        <c:barDir val="col"/>
        <c:grouping val="clustered"/>
        <c:varyColors val="0"/>
        <c:dLbls>
          <c:showLegendKey val="0"/>
          <c:showVal val="0"/>
          <c:showCatName val="0"/>
          <c:showSerName val="0"/>
          <c:showPercent val="0"/>
          <c:showBubbleSize val="0"/>
        </c:dLbls>
        <c:gapWidth val="5"/>
        <c:overlap val="40"/>
        <c:axId val="532592632"/>
        <c:axId val="532594600"/>
        <c:extLst/>
      </c:barChart>
      <c:lineChart>
        <c:grouping val="standard"/>
        <c:varyColors val="0"/>
        <c:ser>
          <c:idx val="4"/>
          <c:order val="0"/>
          <c:tx>
            <c:strRef>
              <c:f>DATEN!$J$7</c:f>
              <c:strCache>
                <c:ptCount val="1"/>
                <c:pt idx="0">
                  <c:v> Bevölkerungsentwicklung 2000 - 2024</c:v>
                </c:pt>
              </c:strCache>
            </c:strRef>
          </c:tx>
          <c:spPr>
            <a:ln w="28575">
              <a:solidFill>
                <a:srgbClr val="5E913B"/>
              </a:solidFill>
            </a:ln>
          </c:spPr>
          <c:marker>
            <c:symbol val="diamond"/>
            <c:size val="5"/>
            <c:spPr>
              <a:solidFill>
                <a:srgbClr val="5E913B"/>
              </a:solidFill>
              <a:ln>
                <a:noFill/>
              </a:ln>
            </c:spPr>
          </c:marker>
          <c:cat>
            <c:numRef>
              <c:f>DATEN!$S$6:$BQ$6</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'1.1'!$D$11:$D$35</c:f>
              <c:numCache>
                <c:formatCode>#,##0</c:formatCode>
                <c:ptCount val="25"/>
                <c:pt idx="0">
                  <c:v>2612301</c:v>
                </c:pt>
                <c:pt idx="1">
                  <c:v>2620240</c:v>
                </c:pt>
                <c:pt idx="2">
                  <c:v>2625637</c:v>
                </c:pt>
                <c:pt idx="3">
                  <c:v>2625745</c:v>
                </c:pt>
                <c:pt idx="4">
                  <c:v>2624489</c:v>
                </c:pt>
                <c:pt idx="5">
                  <c:v>2622623</c:v>
                </c:pt>
                <c:pt idx="6">
                  <c:v>2619372</c:v>
                </c:pt>
                <c:pt idx="7">
                  <c:v>2614361</c:v>
                </c:pt>
                <c:pt idx="8">
                  <c:v>2605365</c:v>
                </c:pt>
                <c:pt idx="9">
                  <c:v>2597636</c:v>
                </c:pt>
                <c:pt idx="10">
                  <c:v>2594291</c:v>
                </c:pt>
                <c:pt idx="11">
                  <c:v>2572221</c:v>
                </c:pt>
                <c:pt idx="12">
                  <c:v>2572390</c:v>
                </c:pt>
                <c:pt idx="13">
                  <c:v>2574148</c:v>
                </c:pt>
                <c:pt idx="14">
                  <c:v>2580664</c:v>
                </c:pt>
                <c:pt idx="15">
                  <c:v>2614229</c:v>
                </c:pt>
                <c:pt idx="16">
                  <c:v>2619376</c:v>
                </c:pt>
                <c:pt idx="17">
                  <c:v>2621153</c:v>
                </c:pt>
                <c:pt idx="18">
                  <c:v>2623619</c:v>
                </c:pt>
                <c:pt idx="19">
                  <c:v>2624625</c:v>
                </c:pt>
                <c:pt idx="20">
                  <c:v>2624719</c:v>
                </c:pt>
                <c:pt idx="21">
                  <c:v>2631237</c:v>
                </c:pt>
                <c:pt idx="22">
                  <c:v>2640307</c:v>
                </c:pt>
                <c:pt idx="23">
                  <c:v>2654384</c:v>
                </c:pt>
                <c:pt idx="24">
                  <c:v>2659034</c:v>
                </c:pt>
              </c:numCache>
            </c:numRef>
          </c:val>
          <c:smooth val="0"/>
          <c:extLst>
            <c:ext xmlns:c16="http://schemas.microsoft.com/office/drawing/2014/chart" uri="{C3380CC4-5D6E-409C-BE32-E72D297353CC}">
              <c16:uniqueId val="{00000004-9289-447D-922F-60F95AE10DA8}"/>
            </c:ext>
          </c:extLst>
        </c:ser>
        <c:ser>
          <c:idx val="5"/>
          <c:order val="1"/>
          <c:tx>
            <c:strRef>
              <c:f>DATEN!$J$8</c:f>
              <c:strCache>
                <c:ptCount val="1"/>
                <c:pt idx="0">
                  <c:v> Bevölkerungsentwicklung 2024 - 2050</c:v>
                </c:pt>
              </c:strCache>
            </c:strRef>
          </c:tx>
          <c:spPr>
            <a:ln w="25400">
              <a:solidFill>
                <a:schemeClr val="accent6">
                  <a:shade val="76000"/>
                  <a:alpha val="60000"/>
                </a:schemeClr>
              </a:solidFill>
            </a:ln>
          </c:spPr>
          <c:marker>
            <c:symbol val="none"/>
          </c:marker>
          <c:cat>
            <c:numRef>
              <c:f>DATEN!$S$6:$BQ$6</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('1.1'!$T$11:$T$34,'1.1'!$D$36:$D$62)</c:f>
              <c:numCache>
                <c:formatCode>General</c:formatCode>
                <c:ptCount val="51"/>
                <c:pt idx="24" formatCode="#,##0">
                  <c:v>2658190</c:v>
                </c:pt>
                <c:pt idx="25" formatCode="#,##0">
                  <c:v>2662430</c:v>
                </c:pt>
                <c:pt idx="26" formatCode="#,##0">
                  <c:v>2664960</c:v>
                </c:pt>
                <c:pt idx="27" formatCode="#,##0">
                  <c:v>2667280</c:v>
                </c:pt>
                <c:pt idx="28" formatCode="#,##0">
                  <c:v>2669360</c:v>
                </c:pt>
                <c:pt idx="29" formatCode="#,##0">
                  <c:v>2671030</c:v>
                </c:pt>
                <c:pt idx="30" formatCode="#,##0">
                  <c:v>2672520</c:v>
                </c:pt>
                <c:pt idx="31" formatCode="#,##0">
                  <c:v>2673810</c:v>
                </c:pt>
                <c:pt idx="32" formatCode="#,##0">
                  <c:v>2674880</c:v>
                </c:pt>
                <c:pt idx="33" formatCode="#,##0">
                  <c:v>2675800</c:v>
                </c:pt>
                <c:pt idx="34" formatCode="#,##0">
                  <c:v>2676440</c:v>
                </c:pt>
                <c:pt idx="35" formatCode="#,##0">
                  <c:v>2674940</c:v>
                </c:pt>
                <c:pt idx="36" formatCode="#,##0">
                  <c:v>2673170</c:v>
                </c:pt>
                <c:pt idx="37" formatCode="#,##0">
                  <c:v>2671050</c:v>
                </c:pt>
                <c:pt idx="38" formatCode="#,##0">
                  <c:v>2668500</c:v>
                </c:pt>
                <c:pt idx="39" formatCode="#,##0">
                  <c:v>2665580</c:v>
                </c:pt>
                <c:pt idx="40" formatCode="#,##0">
                  <c:v>2662230</c:v>
                </c:pt>
                <c:pt idx="41" formatCode="#,##0">
                  <c:v>2658430</c:v>
                </c:pt>
                <c:pt idx="42" formatCode="#,##0">
                  <c:v>2654220</c:v>
                </c:pt>
                <c:pt idx="43" formatCode="#,##0">
                  <c:v>2649600</c:v>
                </c:pt>
                <c:pt idx="44" formatCode="#,##0">
                  <c:v>2644600</c:v>
                </c:pt>
                <c:pt idx="45" formatCode="#,##0">
                  <c:v>2639280</c:v>
                </c:pt>
                <c:pt idx="46" formatCode="#,##0">
                  <c:v>2633790</c:v>
                </c:pt>
                <c:pt idx="47" formatCode="#,##0">
                  <c:v>2628090</c:v>
                </c:pt>
                <c:pt idx="48" formatCode="#,##0">
                  <c:v>2622290</c:v>
                </c:pt>
                <c:pt idx="49" formatCode="#,##0">
                  <c:v>2616350</c:v>
                </c:pt>
                <c:pt idx="50" formatCode="#,##0">
                  <c:v>2610360</c:v>
                </c:pt>
              </c:numCache>
            </c:numRef>
          </c:val>
          <c:smooth val="0"/>
          <c:extLst>
            <c:ext xmlns:c16="http://schemas.microsoft.com/office/drawing/2014/chart" uri="{C3380CC4-5D6E-409C-BE32-E72D297353CC}">
              <c16:uniqueId val="{00000005-9289-447D-922F-60F95AE10DA8}"/>
            </c:ext>
          </c:extLst>
        </c:ser>
        <c:dLbls>
          <c:showLegendKey val="0"/>
          <c:showVal val="0"/>
          <c:showCatName val="0"/>
          <c:showSerName val="0"/>
          <c:showPercent val="0"/>
          <c:showBubbleSize val="0"/>
        </c:dLbls>
        <c:marker val="1"/>
        <c:smooth val="0"/>
        <c:axId val="532592632"/>
        <c:axId val="532594600"/>
      </c:lineChart>
      <c:catAx>
        <c:axId val="532592632"/>
        <c:scaling>
          <c:orientation val="minMax"/>
        </c:scaling>
        <c:delete val="0"/>
        <c:axPos val="b"/>
        <c:majorGridlines>
          <c:spPr>
            <a:ln>
              <a:solidFill>
                <a:schemeClr val="bg1">
                  <a:lumMod val="85000"/>
                </a:schemeClr>
              </a:solidFill>
            </a:ln>
          </c:spPr>
        </c:majorGridlines>
        <c:numFmt formatCode="0" sourceLinked="0"/>
        <c:majorTickMark val="out"/>
        <c:minorTickMark val="out"/>
        <c:tickLblPos val="nextTo"/>
        <c:spPr>
          <a:ln/>
        </c:spPr>
        <c:txPr>
          <a:bodyPr rot="-5400000" vert="horz" anchor="t" anchorCtr="0"/>
          <a:lstStyle/>
          <a:p>
            <a:pPr>
              <a:defRPr sz="1000" baseline="0">
                <a:solidFill>
                  <a:schemeClr val="tx1">
                    <a:lumMod val="65000"/>
                    <a:lumOff val="35000"/>
                  </a:schemeClr>
                </a:solidFill>
                <a:latin typeface="Arial" panose="020B0604020202020204" pitchFamily="34" charset="0"/>
                <a:cs typeface="Arial" panose="020B0604020202020204" pitchFamily="34" charset="0"/>
              </a:defRPr>
            </a:pPr>
            <a:endParaRPr lang="de-DE"/>
          </a:p>
        </c:txPr>
        <c:crossAx val="532594600"/>
        <c:crossesAt val="0"/>
        <c:auto val="1"/>
        <c:lblAlgn val="ctr"/>
        <c:lblOffset val="10"/>
        <c:tickLblSkip val="2"/>
        <c:noMultiLvlLbl val="0"/>
      </c:catAx>
      <c:valAx>
        <c:axId val="532594600"/>
        <c:scaling>
          <c:orientation val="minMax"/>
        </c:scaling>
        <c:delete val="0"/>
        <c:axPos val="l"/>
        <c:majorGridlines>
          <c:spPr>
            <a:ln w="9525" cap="flat" cmpd="sng" algn="ctr">
              <a:solidFill>
                <a:schemeClr val="bg1">
                  <a:lumMod val="85000"/>
                </a:schemeClr>
              </a:solidFill>
              <a:round/>
            </a:ln>
            <a:effectLst/>
          </c:spPr>
        </c:majorGridlines>
        <c:numFmt formatCode="#,##0\ \ "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32592632"/>
        <c:crosses val="autoZero"/>
        <c:crossBetween val="between"/>
      </c:valAx>
      <c:spPr>
        <a:noFill/>
        <a:ln w="9525">
          <a:noFill/>
        </a:ln>
        <a:effectLst/>
      </c:spPr>
    </c:plotArea>
    <c:legend>
      <c:legendPos val="t"/>
      <c:layout>
        <c:manualLayout>
          <c:xMode val="edge"/>
          <c:yMode val="edge"/>
          <c:x val="0.16727206659309965"/>
          <c:y val="0"/>
          <c:w val="0.63122060358487886"/>
          <c:h val="4.3021765694438517E-2"/>
        </c:manualLayout>
      </c:layout>
      <c:overlay val="0"/>
      <c:txPr>
        <a:bodyPr/>
        <a:lstStyle/>
        <a:p>
          <a:pPr>
            <a:defRPr>
              <a:latin typeface="Arial" panose="020B0604020202020204" pitchFamily="34" charset="0"/>
              <a:cs typeface="Arial" panose="020B0604020202020204" pitchFamily="34" charset="0"/>
            </a:defRPr>
          </a:pPr>
          <a:endParaRPr lang="de-DE"/>
        </a:p>
      </c:txPr>
    </c:legend>
    <c:plotVisOnly val="1"/>
    <c:dispBlanksAs val="gap"/>
    <c:showDLblsOverMax val="0"/>
  </c:chart>
  <c:spPr>
    <a:ln>
      <a:noFill/>
    </a:ln>
  </c:spPr>
  <c:txPr>
    <a:bodyPr/>
    <a:lstStyle/>
    <a:p>
      <a:pPr>
        <a:defRPr/>
      </a:pPr>
      <a:endParaRPr lang="de-DE"/>
    </a:p>
  </c:txPr>
  <c:printSettings>
    <c:headerFooter/>
    <c:pageMargins b="0.78740157499999996" l="0.7" r="0.7" t="0.78740157499999996"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9058047850958"/>
          <c:y val="1.4899642329047984E-2"/>
          <c:w val="0.87049577907885234"/>
          <c:h val="0.77245672648986308"/>
        </c:manualLayout>
      </c:layout>
      <c:barChart>
        <c:barDir val="col"/>
        <c:grouping val="clustered"/>
        <c:varyColors val="0"/>
        <c:ser>
          <c:idx val="0"/>
          <c:order val="0"/>
          <c:tx>
            <c:strRef>
              <c:f>DATEN!$M$7</c:f>
              <c:strCache>
                <c:ptCount val="1"/>
                <c:pt idx="0">
                  <c:v> Natürl. Bevölkerungsentwickl. 2000 - 2024</c:v>
                </c:pt>
              </c:strCache>
            </c:strRef>
          </c:tx>
          <c:spPr>
            <a:solidFill>
              <a:srgbClr val="EC7320"/>
            </a:solidFill>
          </c:spPr>
          <c:invertIfNegative val="0"/>
          <c:cat>
            <c:numRef>
              <c:f>DATEN!$S$6:$BQ$6</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'1.1'!$N$11:$N$35</c:f>
              <c:numCache>
                <c:formatCode>#,##0</c:formatCode>
                <c:ptCount val="25"/>
                <c:pt idx="0">
                  <c:v>1080</c:v>
                </c:pt>
                <c:pt idx="1">
                  <c:v>590</c:v>
                </c:pt>
                <c:pt idx="2">
                  <c:v>-1690</c:v>
                </c:pt>
                <c:pt idx="3">
                  <c:v>-2496</c:v>
                </c:pt>
                <c:pt idx="4">
                  <c:v>-2162</c:v>
                </c:pt>
                <c:pt idx="5">
                  <c:v>-3400</c:v>
                </c:pt>
                <c:pt idx="6">
                  <c:v>-3978</c:v>
                </c:pt>
                <c:pt idx="7">
                  <c:v>-3884</c:v>
                </c:pt>
                <c:pt idx="8">
                  <c:v>-5095</c:v>
                </c:pt>
                <c:pt idx="9">
                  <c:v>-5812</c:v>
                </c:pt>
                <c:pt idx="10">
                  <c:v>-5758</c:v>
                </c:pt>
                <c:pt idx="11">
                  <c:v>-6396</c:v>
                </c:pt>
                <c:pt idx="12">
                  <c:v>-6269</c:v>
                </c:pt>
                <c:pt idx="13">
                  <c:v>-6924</c:v>
                </c:pt>
                <c:pt idx="14">
                  <c:v>-4971</c:v>
                </c:pt>
                <c:pt idx="15">
                  <c:v>-5327</c:v>
                </c:pt>
                <c:pt idx="16">
                  <c:v>-3713</c:v>
                </c:pt>
                <c:pt idx="17">
                  <c:v>-4247</c:v>
                </c:pt>
                <c:pt idx="18">
                  <c:v>-4271</c:v>
                </c:pt>
                <c:pt idx="19">
                  <c:v>-4381</c:v>
                </c:pt>
                <c:pt idx="20">
                  <c:v>-5245</c:v>
                </c:pt>
                <c:pt idx="21">
                  <c:v>-5185</c:v>
                </c:pt>
                <c:pt idx="22">
                  <c:v>-8804</c:v>
                </c:pt>
                <c:pt idx="23">
                  <c:v>-8567</c:v>
                </c:pt>
                <c:pt idx="24">
                  <c:v>-8232</c:v>
                </c:pt>
              </c:numCache>
            </c:numRef>
          </c:val>
          <c:extLst>
            <c:ext xmlns:c16="http://schemas.microsoft.com/office/drawing/2014/chart" uri="{C3380CC4-5D6E-409C-BE32-E72D297353CC}">
              <c16:uniqueId val="{00000000-B935-4489-99B2-5D0B02C03CDF}"/>
            </c:ext>
          </c:extLst>
        </c:ser>
        <c:ser>
          <c:idx val="1"/>
          <c:order val="1"/>
          <c:tx>
            <c:strRef>
              <c:f>DATEN!$M$8</c:f>
              <c:strCache>
                <c:ptCount val="1"/>
                <c:pt idx="0">
                  <c:v> Natürl. Bevölkerungsentwickl. 2025 - 2050</c:v>
                </c:pt>
              </c:strCache>
              <c:extLst xmlns:c15="http://schemas.microsoft.com/office/drawing/2012/chart"/>
            </c:strRef>
          </c:tx>
          <c:spPr>
            <a:solidFill>
              <a:srgbClr val="EC7320">
                <a:alpha val="60000"/>
              </a:srgbClr>
            </a:solidFill>
            <a:ln w="9525">
              <a:solidFill>
                <a:schemeClr val="bg1"/>
              </a:solidFill>
            </a:ln>
          </c:spPr>
          <c:invertIfNegative val="0"/>
          <c:cat>
            <c:numRef>
              <c:f>DATEN!$S$6:$BQ$6</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extLst xmlns:c15="http://schemas.microsoft.com/office/drawing/2012/chart"/>
            </c:numRef>
          </c:cat>
          <c:val>
            <c:numRef>
              <c:f>('1.1'!$T$11:$T$35,'1.1'!$N$37:$N$62)</c:f>
              <c:numCache>
                <c:formatCode>General</c:formatCode>
                <c:ptCount val="51"/>
                <c:pt idx="25" formatCode="#,##0">
                  <c:v>-7170</c:v>
                </c:pt>
                <c:pt idx="26" formatCode="#,##0">
                  <c:v>-7120</c:v>
                </c:pt>
                <c:pt idx="27" formatCode="#,##0">
                  <c:v>-7340</c:v>
                </c:pt>
                <c:pt idx="28" formatCode="#,##0">
                  <c:v>-7700</c:v>
                </c:pt>
                <c:pt idx="29" formatCode="#,##0">
                  <c:v>-8080</c:v>
                </c:pt>
                <c:pt idx="30" formatCode="#,##0">
                  <c:v>-8340</c:v>
                </c:pt>
                <c:pt idx="31" formatCode="#,##0">
                  <c:v>-8580</c:v>
                </c:pt>
                <c:pt idx="32" formatCode="#,##0">
                  <c:v>-8820</c:v>
                </c:pt>
                <c:pt idx="33" formatCode="#,##0">
                  <c:v>-9050</c:v>
                </c:pt>
                <c:pt idx="34" formatCode="#,##0">
                  <c:v>-9310</c:v>
                </c:pt>
                <c:pt idx="35" formatCode="#,##0">
                  <c:v>-9660</c:v>
                </c:pt>
                <c:pt idx="36" formatCode="#,##0">
                  <c:v>-9950</c:v>
                </c:pt>
                <c:pt idx="37" formatCode="#,##0">
                  <c:v>-10190</c:v>
                </c:pt>
                <c:pt idx="38" formatCode="#,##0">
                  <c:v>-10590</c:v>
                </c:pt>
                <c:pt idx="39" formatCode="#,##0">
                  <c:v>-10900</c:v>
                </c:pt>
                <c:pt idx="40" formatCode="#,##0">
                  <c:v>-11250</c:v>
                </c:pt>
                <c:pt idx="41" formatCode="#,##0">
                  <c:v>-11640</c:v>
                </c:pt>
                <c:pt idx="42" formatCode="#,##0">
                  <c:v>-12020</c:v>
                </c:pt>
                <c:pt idx="43" formatCode="#,##0">
                  <c:v>-12320</c:v>
                </c:pt>
                <c:pt idx="44" formatCode="#,##0">
                  <c:v>-12670</c:v>
                </c:pt>
                <c:pt idx="45" formatCode="#,##0">
                  <c:v>-12990</c:v>
                </c:pt>
                <c:pt idx="46" formatCode="#,##0">
                  <c:v>-13140</c:v>
                </c:pt>
                <c:pt idx="47" formatCode="#,##0">
                  <c:v>-13360</c:v>
                </c:pt>
                <c:pt idx="48" formatCode="#,##0">
                  <c:v>-13460</c:v>
                </c:pt>
                <c:pt idx="49" formatCode="#,##0">
                  <c:v>-13580</c:v>
                </c:pt>
                <c:pt idx="50" formatCode="#,##0">
                  <c:v>-13660</c:v>
                </c:pt>
              </c:numCache>
            </c:numRef>
          </c:val>
          <c:extLst xmlns:c15="http://schemas.microsoft.com/office/drawing/2012/chart">
            <c:ext xmlns:c16="http://schemas.microsoft.com/office/drawing/2014/chart" uri="{C3380CC4-5D6E-409C-BE32-E72D297353CC}">
              <c16:uniqueId val="{00000001-B935-4489-99B2-5D0B02C03CDF}"/>
            </c:ext>
          </c:extLst>
        </c:ser>
        <c:ser>
          <c:idx val="2"/>
          <c:order val="2"/>
          <c:tx>
            <c:strRef>
              <c:f>DATEN!$P$7</c:f>
              <c:strCache>
                <c:ptCount val="1"/>
                <c:pt idx="0">
                  <c:v> Wanderungsentwickl. 2000 - 2024</c:v>
                </c:pt>
              </c:strCache>
            </c:strRef>
          </c:tx>
          <c:spPr>
            <a:solidFill>
              <a:srgbClr val="4BACC6"/>
            </a:solidFill>
          </c:spPr>
          <c:invertIfNegative val="0"/>
          <c:cat>
            <c:numRef>
              <c:f>DATEN!$S$6:$BQ$6</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'1.1'!$S$11:$S$35</c:f>
              <c:numCache>
                <c:formatCode>#,##0</c:formatCode>
                <c:ptCount val="25"/>
                <c:pt idx="0">
                  <c:v>2442</c:v>
                </c:pt>
                <c:pt idx="1">
                  <c:v>7349</c:v>
                </c:pt>
                <c:pt idx="2">
                  <c:v>7087</c:v>
                </c:pt>
                <c:pt idx="3">
                  <c:v>2604</c:v>
                </c:pt>
                <c:pt idx="4">
                  <c:v>889</c:v>
                </c:pt>
                <c:pt idx="5">
                  <c:v>1513</c:v>
                </c:pt>
                <c:pt idx="6">
                  <c:v>714</c:v>
                </c:pt>
                <c:pt idx="7">
                  <c:v>-1128</c:v>
                </c:pt>
                <c:pt idx="8">
                  <c:v>-3869</c:v>
                </c:pt>
                <c:pt idx="9">
                  <c:v>-1852</c:v>
                </c:pt>
                <c:pt idx="10">
                  <c:v>2582</c:v>
                </c:pt>
                <c:pt idx="11">
                  <c:v>9804</c:v>
                </c:pt>
                <c:pt idx="12">
                  <c:v>6021</c:v>
                </c:pt>
                <c:pt idx="13">
                  <c:v>7549</c:v>
                </c:pt>
                <c:pt idx="14">
                  <c:v>9942</c:v>
                </c:pt>
                <c:pt idx="15">
                  <c:v>38163</c:v>
                </c:pt>
                <c:pt idx="16">
                  <c:v>9493</c:v>
                </c:pt>
                <c:pt idx="17">
                  <c:v>5470</c:v>
                </c:pt>
                <c:pt idx="18">
                  <c:v>6726</c:v>
                </c:pt>
                <c:pt idx="19">
                  <c:v>5258</c:v>
                </c:pt>
                <c:pt idx="20">
                  <c:v>5551</c:v>
                </c:pt>
                <c:pt idx="21">
                  <c:v>11493</c:v>
                </c:pt>
                <c:pt idx="22">
                  <c:v>41529</c:v>
                </c:pt>
                <c:pt idx="23">
                  <c:v>22570</c:v>
                </c:pt>
                <c:pt idx="24">
                  <c:v>12620</c:v>
                </c:pt>
              </c:numCache>
            </c:numRef>
          </c:val>
          <c:extLst>
            <c:ext xmlns:c16="http://schemas.microsoft.com/office/drawing/2014/chart" uri="{C3380CC4-5D6E-409C-BE32-E72D297353CC}">
              <c16:uniqueId val="{00000002-B935-4489-99B2-5D0B02C03CDF}"/>
            </c:ext>
          </c:extLst>
        </c:ser>
        <c:ser>
          <c:idx val="3"/>
          <c:order val="3"/>
          <c:tx>
            <c:strRef>
              <c:f>DATEN!$P$8</c:f>
              <c:strCache>
                <c:ptCount val="1"/>
                <c:pt idx="0">
                  <c:v> Wanderungsentwickl. 2025 - 2050</c:v>
                </c:pt>
              </c:strCache>
            </c:strRef>
          </c:tx>
          <c:spPr>
            <a:solidFill>
              <a:srgbClr val="4BACC6">
                <a:alpha val="60000"/>
              </a:srgbClr>
            </a:solidFill>
            <a:ln>
              <a:solidFill>
                <a:schemeClr val="bg1"/>
              </a:solidFill>
            </a:ln>
          </c:spPr>
          <c:invertIfNegative val="0"/>
          <c:cat>
            <c:numRef>
              <c:f>DATEN!$S$6:$BQ$6</c:f>
              <c:numCache>
                <c:formatCode>General</c:formatCod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numCache>
            </c:numRef>
          </c:cat>
          <c:val>
            <c:numRef>
              <c:f>('1.1'!$T$11:$T$35,'1.1'!$S$37:$S$62)</c:f>
              <c:numCache>
                <c:formatCode>General</c:formatCode>
                <c:ptCount val="51"/>
                <c:pt idx="25" formatCode="#,##0">
                  <c:v>11420</c:v>
                </c:pt>
                <c:pt idx="26" formatCode="#,##0">
                  <c:v>9660</c:v>
                </c:pt>
                <c:pt idx="27" formatCode="#,##0">
                  <c:v>9660</c:v>
                </c:pt>
                <c:pt idx="28" formatCode="#,##0">
                  <c:v>9770</c:v>
                </c:pt>
                <c:pt idx="29" formatCode="#,##0">
                  <c:v>9760</c:v>
                </c:pt>
                <c:pt idx="30" formatCode="#,##0">
                  <c:v>9830</c:v>
                </c:pt>
                <c:pt idx="31" formatCode="#,##0">
                  <c:v>9870</c:v>
                </c:pt>
                <c:pt idx="32" formatCode="#,##0">
                  <c:v>9900</c:v>
                </c:pt>
                <c:pt idx="33" formatCode="#,##0">
                  <c:v>9970</c:v>
                </c:pt>
                <c:pt idx="34" formatCode="#,##0">
                  <c:v>9950</c:v>
                </c:pt>
                <c:pt idx="35" formatCode="#,##0">
                  <c:v>8160</c:v>
                </c:pt>
                <c:pt idx="36" formatCode="#,##0">
                  <c:v>8170</c:v>
                </c:pt>
                <c:pt idx="37" formatCode="#,##0">
                  <c:v>8070</c:v>
                </c:pt>
                <c:pt idx="38" formatCode="#,##0">
                  <c:v>8050</c:v>
                </c:pt>
                <c:pt idx="39" formatCode="#,##0">
                  <c:v>7980</c:v>
                </c:pt>
                <c:pt idx="40" formatCode="#,##0">
                  <c:v>7900</c:v>
                </c:pt>
                <c:pt idx="41" formatCode="#,##0">
                  <c:v>7840</c:v>
                </c:pt>
                <c:pt idx="42" formatCode="#,##0">
                  <c:v>7810</c:v>
                </c:pt>
                <c:pt idx="43" formatCode="#,##0">
                  <c:v>7710</c:v>
                </c:pt>
                <c:pt idx="44" formatCode="#,##0">
                  <c:v>7660</c:v>
                </c:pt>
                <c:pt idx="45" formatCode="#,##0">
                  <c:v>7670</c:v>
                </c:pt>
                <c:pt idx="46" formatCode="#,##0">
                  <c:v>7650</c:v>
                </c:pt>
                <c:pt idx="47" formatCode="#,##0">
                  <c:v>7660</c:v>
                </c:pt>
                <c:pt idx="48" formatCode="#,##0">
                  <c:v>7660</c:v>
                </c:pt>
                <c:pt idx="49" formatCode="#,##0">
                  <c:v>7660</c:v>
                </c:pt>
                <c:pt idx="50" formatCode="#,##0">
                  <c:v>7670</c:v>
                </c:pt>
              </c:numCache>
            </c:numRef>
          </c:val>
          <c:extLst>
            <c:ext xmlns:c16="http://schemas.microsoft.com/office/drawing/2014/chart" uri="{C3380CC4-5D6E-409C-BE32-E72D297353CC}">
              <c16:uniqueId val="{00000003-B935-4489-99B2-5D0B02C03CDF}"/>
            </c:ext>
          </c:extLst>
        </c:ser>
        <c:dLbls>
          <c:showLegendKey val="0"/>
          <c:showVal val="0"/>
          <c:showCatName val="0"/>
          <c:showSerName val="0"/>
          <c:showPercent val="0"/>
          <c:showBubbleSize val="0"/>
        </c:dLbls>
        <c:gapWidth val="1"/>
        <c:overlap val="39"/>
        <c:axId val="532592632"/>
        <c:axId val="532594600"/>
        <c:extLst/>
      </c:barChart>
      <c:lineChart>
        <c:grouping val="standard"/>
        <c:varyColors val="0"/>
        <c:dLbls>
          <c:showLegendKey val="0"/>
          <c:showVal val="0"/>
          <c:showCatName val="0"/>
          <c:showSerName val="0"/>
          <c:showPercent val="0"/>
          <c:showBubbleSize val="0"/>
        </c:dLbls>
        <c:marker val="1"/>
        <c:smooth val="0"/>
        <c:axId val="471266424"/>
        <c:axId val="471260520"/>
        <c:extLst/>
      </c:lineChart>
      <c:catAx>
        <c:axId val="532592632"/>
        <c:scaling>
          <c:orientation val="minMax"/>
        </c:scaling>
        <c:delete val="0"/>
        <c:axPos val="b"/>
        <c:majorGridlines>
          <c:spPr>
            <a:ln>
              <a:solidFill>
                <a:schemeClr val="bg1">
                  <a:lumMod val="85000"/>
                </a:schemeClr>
              </a:solidFill>
            </a:ln>
          </c:spPr>
        </c:majorGridlines>
        <c:numFmt formatCode="0" sourceLinked="0"/>
        <c:majorTickMark val="out"/>
        <c:minorTickMark val="out"/>
        <c:tickLblPos val="low"/>
        <c:spPr>
          <a:ln/>
        </c:spPr>
        <c:txPr>
          <a:bodyPr rot="-5400000" vert="horz" anchor="t" anchorCtr="0"/>
          <a:lstStyle/>
          <a:p>
            <a:pPr>
              <a:defRPr sz="1000" baseline="0">
                <a:solidFill>
                  <a:schemeClr val="tx1">
                    <a:lumMod val="65000"/>
                    <a:lumOff val="35000"/>
                  </a:schemeClr>
                </a:solidFill>
                <a:latin typeface="Arial" panose="020B0604020202020204" pitchFamily="34" charset="0"/>
                <a:cs typeface="Arial" panose="020B0604020202020204" pitchFamily="34" charset="0"/>
              </a:defRPr>
            </a:pPr>
            <a:endParaRPr lang="de-DE"/>
          </a:p>
        </c:txPr>
        <c:crossAx val="532594600"/>
        <c:crossesAt val="0"/>
        <c:auto val="1"/>
        <c:lblAlgn val="ctr"/>
        <c:lblOffset val="10"/>
        <c:tickLblSkip val="2"/>
        <c:noMultiLvlLbl val="0"/>
      </c:catAx>
      <c:valAx>
        <c:axId val="532594600"/>
        <c:scaling>
          <c:orientation val="minMax"/>
        </c:scaling>
        <c:delete val="0"/>
        <c:axPos val="l"/>
        <c:majorGridlines>
          <c:spPr>
            <a:ln w="9525" cap="flat" cmpd="sng" algn="ctr">
              <a:solidFill>
                <a:schemeClr val="bg1">
                  <a:lumMod val="85000"/>
                </a:schemeClr>
              </a:solidFill>
              <a:round/>
            </a:ln>
            <a:effectLst/>
          </c:spPr>
        </c:majorGridlines>
        <c:numFmt formatCode="#,##0\ \ " sourceLinked="0"/>
        <c:majorTickMark val="out"/>
        <c:minorTickMark val="out"/>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32592632"/>
        <c:crosses val="autoZero"/>
        <c:crossBetween val="between"/>
      </c:valAx>
      <c:valAx>
        <c:axId val="471260520"/>
        <c:scaling>
          <c:orientation val="minMax"/>
        </c:scaling>
        <c:delete val="1"/>
        <c:axPos val="r"/>
        <c:numFmt formatCode="#,##0" sourceLinked="1"/>
        <c:majorTickMark val="out"/>
        <c:minorTickMark val="out"/>
        <c:tickLblPos val="nextTo"/>
        <c:crossAx val="471266424"/>
        <c:crosses val="max"/>
        <c:crossBetween val="between"/>
      </c:valAx>
      <c:catAx>
        <c:axId val="471266424"/>
        <c:scaling>
          <c:orientation val="minMax"/>
        </c:scaling>
        <c:delete val="1"/>
        <c:axPos val="b"/>
        <c:numFmt formatCode="General" sourceLinked="1"/>
        <c:majorTickMark val="out"/>
        <c:minorTickMark val="none"/>
        <c:tickLblPos val="nextTo"/>
        <c:crossAx val="471260520"/>
        <c:crosses val="autoZero"/>
        <c:auto val="1"/>
        <c:lblAlgn val="ctr"/>
        <c:lblOffset val="100"/>
        <c:noMultiLvlLbl val="0"/>
      </c:catAx>
      <c:spPr>
        <a:noFill/>
        <a:ln w="9525">
          <a:noFill/>
        </a:ln>
        <a:effectLst/>
      </c:spPr>
    </c:plotArea>
    <c:legend>
      <c:legendPos val="b"/>
      <c:layout>
        <c:manualLayout>
          <c:xMode val="edge"/>
          <c:yMode val="edge"/>
          <c:x val="6.2066876392904986E-2"/>
          <c:y val="0.86441868398279997"/>
          <c:w val="0.86143814380902728"/>
          <c:h val="6.1878846465028586E-2"/>
        </c:manualLayout>
      </c:layout>
      <c:overlay val="0"/>
      <c:txPr>
        <a:bodyPr/>
        <a:lstStyle/>
        <a:p>
          <a:pPr>
            <a:defRPr>
              <a:latin typeface="Arial" panose="020B0604020202020204" pitchFamily="34" charset="0"/>
              <a:cs typeface="Arial" panose="020B0604020202020204" pitchFamily="34" charset="0"/>
            </a:defRPr>
          </a:pPr>
          <a:endParaRPr lang="de-DE"/>
        </a:p>
      </c:txPr>
    </c:legend>
    <c:plotVisOnly val="1"/>
    <c:dispBlanksAs val="gap"/>
    <c:showDLblsOverMax val="0"/>
  </c:chart>
  <c:spPr>
    <a:ln>
      <a:noFill/>
    </a:ln>
  </c:spPr>
  <c:txPr>
    <a:bodyPr/>
    <a:lstStyle/>
    <a:p>
      <a:pPr>
        <a:defRPr/>
      </a:pPr>
      <a:endParaRPr lang="de-DE"/>
    </a:p>
  </c:txPr>
  <c:printSettings>
    <c:headerFooter/>
    <c:pageMargins b="0.78740157499999996" l="0.7" r="0.7" t="0.78740157499999996"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57285834680046"/>
          <c:y val="4.259569066523064E-2"/>
          <c:w val="0.88428992501078718"/>
          <c:h val="0.78541406128595448"/>
        </c:manualLayout>
      </c:layout>
      <c:lineChart>
        <c:grouping val="standard"/>
        <c:varyColors val="0"/>
        <c:ser>
          <c:idx val="4"/>
          <c:order val="0"/>
          <c:tx>
            <c:v> </c:v>
          </c:tx>
          <c:spPr>
            <a:ln w="31750">
              <a:solidFill>
                <a:srgbClr val="EC7320"/>
              </a:solidFill>
            </a:ln>
          </c:spPr>
          <c:marker>
            <c:symbol val="none"/>
          </c:marker>
          <c:cat>
            <c:numRef>
              <c:f>DATEN!$H$163:$BE$163</c:f>
              <c:numCache>
                <c:formatCode>General</c:formatCode>
                <c:ptCount val="5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numCache>
            </c:numRef>
          </c:cat>
          <c:val>
            <c:numRef>
              <c:f>DATEN!$H$164:$AF$164</c:f>
              <c:numCache>
                <c:formatCode>0.00</c:formatCode>
                <c:ptCount val="25"/>
                <c:pt idx="0">
                  <c:v>100</c:v>
                </c:pt>
                <c:pt idx="1">
                  <c:v>100.30390831684403</c:v>
                </c:pt>
                <c:pt idx="2">
                  <c:v>100.51050778604763</c:v>
                </c:pt>
                <c:pt idx="3">
                  <c:v>100.51464207225737</c:v>
                </c:pt>
                <c:pt idx="4">
                  <c:v>100.46656185485516</c:v>
                </c:pt>
                <c:pt idx="5">
                  <c:v>100.39513057645348</c:v>
                </c:pt>
                <c:pt idx="6">
                  <c:v>100.27068090545461</c:v>
                </c:pt>
                <c:pt idx="7">
                  <c:v>100.07885768140807</c:v>
                </c:pt>
                <c:pt idx="8">
                  <c:v>99.734486952307563</c:v>
                </c:pt>
                <c:pt idx="9">
                  <c:v>99.438617525315806</c:v>
                </c:pt>
                <c:pt idx="10">
                  <c:v>99.310569494097351</c:v>
                </c:pt>
                <c:pt idx="11">
                  <c:v>98.465720451050615</c:v>
                </c:pt>
                <c:pt idx="12">
                  <c:v>98.472189843360312</c:v>
                </c:pt>
                <c:pt idx="13">
                  <c:v>98.539486835552253</c:v>
                </c:pt>
                <c:pt idx="14">
                  <c:v>98.788922103540131</c:v>
                </c:pt>
                <c:pt idx="15">
                  <c:v>100.0738046649295</c:v>
                </c:pt>
                <c:pt idx="16">
                  <c:v>100.27083402716607</c:v>
                </c:pt>
                <c:pt idx="17">
                  <c:v>100.33885834748753</c:v>
                </c:pt>
                <c:pt idx="18">
                  <c:v>100.43325788261002</c:v>
                </c:pt>
                <c:pt idx="19">
                  <c:v>100.47176799304521</c:v>
                </c:pt>
                <c:pt idx="20">
                  <c:v>100.47536635326479</c:v>
                </c:pt>
                <c:pt idx="21">
                  <c:v>100.72487818210843</c:v>
                </c:pt>
                <c:pt idx="22">
                  <c:v>101.07208166287116</c:v>
                </c:pt>
                <c:pt idx="23">
                  <c:v>101.61095524596897</c:v>
                </c:pt>
                <c:pt idx="24">
                  <c:v>101.78895923555518</c:v>
                </c:pt>
              </c:numCache>
            </c:numRef>
          </c:val>
          <c:smooth val="0"/>
          <c:extLst>
            <c:ext xmlns:c16="http://schemas.microsoft.com/office/drawing/2014/chart" uri="{C3380CC4-5D6E-409C-BE32-E72D297353CC}">
              <c16:uniqueId val="{00000000-A9E7-4F37-9DA0-607D6B3314D7}"/>
            </c:ext>
          </c:extLst>
        </c:ser>
        <c:ser>
          <c:idx val="5"/>
          <c:order val="1"/>
          <c:tx>
            <c:strRef>
              <c:f>DATEN!$G$164</c:f>
              <c:strCache>
                <c:ptCount val="1"/>
                <c:pt idx="0">
                  <c:v>Münster, Reg.-Bez.</c:v>
                </c:pt>
              </c:strCache>
            </c:strRef>
          </c:tx>
          <c:spPr>
            <a:ln w="31750">
              <a:solidFill>
                <a:srgbClr val="EC7320"/>
              </a:solidFill>
              <a:prstDash val="dash"/>
            </a:ln>
          </c:spPr>
          <c:marker>
            <c:symbol val="none"/>
          </c:marker>
          <c:cat>
            <c:numRef>
              <c:f>DATEN!$H$163:$BE$163</c:f>
              <c:numCache>
                <c:formatCode>General</c:formatCode>
                <c:ptCount val="5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numCache>
            </c:numRef>
          </c:cat>
          <c:val>
            <c:numRef>
              <c:f>DATEN!$H$165:$BE$165</c:f>
              <c:numCache>
                <c:formatCode>0.00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101.75661227400671</c:v>
                </c:pt>
                <c:pt idx="25">
                  <c:v>101.91892128816701</c:v>
                </c:pt>
                <c:pt idx="26">
                  <c:v>102.01577077067306</c:v>
                </c:pt>
                <c:pt idx="27">
                  <c:v>102.10469620461042</c:v>
                </c:pt>
                <c:pt idx="28">
                  <c:v>102.18405153158079</c:v>
                </c:pt>
                <c:pt idx="29">
                  <c:v>102.24824780911541</c:v>
                </c:pt>
                <c:pt idx="30">
                  <c:v>102.3053239270666</c:v>
                </c:pt>
                <c:pt idx="31">
                  <c:v>102.3545908377327</c:v>
                </c:pt>
                <c:pt idx="32">
                  <c:v>102.39551261512361</c:v>
                </c:pt>
                <c:pt idx="33">
                  <c:v>102.43065404790643</c:v>
                </c:pt>
                <c:pt idx="34">
                  <c:v>102.4550769608862</c:v>
                </c:pt>
                <c:pt idx="35">
                  <c:v>102.39769459951206</c:v>
                </c:pt>
                <c:pt idx="36">
                  <c:v>102.32989996175786</c:v>
                </c:pt>
                <c:pt idx="37">
                  <c:v>102.24882201553342</c:v>
                </c:pt>
                <c:pt idx="38">
                  <c:v>102.15128348532576</c:v>
                </c:pt>
                <c:pt idx="39">
                  <c:v>102.03935151423975</c:v>
                </c:pt>
                <c:pt idx="40">
                  <c:v>101.91115036130982</c:v>
                </c:pt>
                <c:pt idx="41">
                  <c:v>101.76568473541143</c:v>
                </c:pt>
                <c:pt idx="42">
                  <c:v>101.60452413408716</c:v>
                </c:pt>
                <c:pt idx="43">
                  <c:v>101.42793652033208</c:v>
                </c:pt>
                <c:pt idx="44">
                  <c:v>101.23622813756914</c:v>
                </c:pt>
                <c:pt idx="45">
                  <c:v>101.03284422430647</c:v>
                </c:pt>
                <c:pt idx="46">
                  <c:v>100.82256983402755</c:v>
                </c:pt>
                <c:pt idx="47">
                  <c:v>100.60425655389635</c:v>
                </c:pt>
                <c:pt idx="48">
                  <c:v>100.3821917918341</c:v>
                </c:pt>
                <c:pt idx="49">
                  <c:v>100.15515057414899</c:v>
                </c:pt>
              </c:numCache>
            </c:numRef>
          </c:val>
          <c:smooth val="0"/>
          <c:extLst>
            <c:ext xmlns:c16="http://schemas.microsoft.com/office/drawing/2014/chart" uri="{C3380CC4-5D6E-409C-BE32-E72D297353CC}">
              <c16:uniqueId val="{00000001-A9E7-4F37-9DA0-607D6B3314D7}"/>
            </c:ext>
          </c:extLst>
        </c:ser>
        <c:ser>
          <c:idx val="0"/>
          <c:order val="2"/>
          <c:tx>
            <c:v> </c:v>
          </c:tx>
          <c:spPr>
            <a:ln w="22225">
              <a:solidFill>
                <a:schemeClr val="tx1"/>
              </a:solidFill>
            </a:ln>
          </c:spPr>
          <c:marker>
            <c:symbol val="none"/>
          </c:marker>
          <c:cat>
            <c:numRef>
              <c:f>DATEN!$H$163:$BE$163</c:f>
              <c:numCache>
                <c:formatCode>General</c:formatCode>
                <c:ptCount val="5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numCache>
            </c:numRef>
          </c:cat>
          <c:val>
            <c:numRef>
              <c:f>DATEN!$H$166:$AF$166</c:f>
              <c:numCache>
                <c:formatCode>0.00</c:formatCode>
                <c:ptCount val="25"/>
                <c:pt idx="0">
                  <c:v>100</c:v>
                </c:pt>
                <c:pt idx="1">
                  <c:v>100.23446594408121</c:v>
                </c:pt>
                <c:pt idx="2">
                  <c:v>100.36918655414686</c:v>
                </c:pt>
                <c:pt idx="3">
                  <c:v>100.38768197318527</c:v>
                </c:pt>
                <c:pt idx="4">
                  <c:v>100.36361738413919</c:v>
                </c:pt>
                <c:pt idx="5">
                  <c:v>100.26785320156482</c:v>
                </c:pt>
                <c:pt idx="6">
                  <c:v>100.10483143543829</c:v>
                </c:pt>
                <c:pt idx="7">
                  <c:v>99.926462524844013</c:v>
                </c:pt>
                <c:pt idx="8">
                  <c:v>99.573561489772416</c:v>
                </c:pt>
                <c:pt idx="9">
                  <c:v>99.238739435303927</c:v>
                </c:pt>
                <c:pt idx="10">
                  <c:v>99.085440118512821</c:v>
                </c:pt>
                <c:pt idx="11">
                  <c:v>97.418487034744572</c:v>
                </c:pt>
                <c:pt idx="12">
                  <c:v>97.470630679352681</c:v>
                </c:pt>
                <c:pt idx="13">
                  <c:v>97.567949565418729</c:v>
                </c:pt>
                <c:pt idx="14">
                  <c:v>97.935759096472964</c:v>
                </c:pt>
                <c:pt idx="15">
                  <c:v>99.198500377432026</c:v>
                </c:pt>
                <c:pt idx="16">
                  <c:v>99.33500334400064</c:v>
                </c:pt>
                <c:pt idx="17">
                  <c:v>99.4573474037701</c:v>
                </c:pt>
                <c:pt idx="18">
                  <c:v>99.571268302122192</c:v>
                </c:pt>
                <c:pt idx="19">
                  <c:v>99.652168408813722</c:v>
                </c:pt>
                <c:pt idx="20">
                  <c:v>99.531950961320376</c:v>
                </c:pt>
                <c:pt idx="21">
                  <c:v>99.526515051611995</c:v>
                </c:pt>
                <c:pt idx="22">
                  <c:v>99.747666070789535</c:v>
                </c:pt>
                <c:pt idx="23">
                  <c:v>100.04250448295974</c:v>
                </c:pt>
                <c:pt idx="24">
                  <c:v>100.13653072913095</c:v>
                </c:pt>
              </c:numCache>
            </c:numRef>
          </c:val>
          <c:smooth val="0"/>
          <c:extLst>
            <c:ext xmlns:c16="http://schemas.microsoft.com/office/drawing/2014/chart" uri="{C3380CC4-5D6E-409C-BE32-E72D297353CC}">
              <c16:uniqueId val="{00000008-A9E7-4F37-9DA0-607D6B3314D7}"/>
            </c:ext>
          </c:extLst>
        </c:ser>
        <c:ser>
          <c:idx val="1"/>
          <c:order val="3"/>
          <c:tx>
            <c:strRef>
              <c:f>DATEN!$G$166</c:f>
              <c:strCache>
                <c:ptCount val="1"/>
                <c:pt idx="0">
                  <c:v>Nordrhein-Westfalen</c:v>
                </c:pt>
              </c:strCache>
            </c:strRef>
          </c:tx>
          <c:spPr>
            <a:ln w="22225">
              <a:solidFill>
                <a:schemeClr val="tx1"/>
              </a:solidFill>
              <a:prstDash val="dash"/>
            </a:ln>
          </c:spPr>
          <c:marker>
            <c:symbol val="none"/>
          </c:marker>
          <c:cat>
            <c:numRef>
              <c:f>DATEN!$H$163:$BE$163</c:f>
              <c:numCache>
                <c:formatCode>General</c:formatCode>
                <c:ptCount val="5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numCache>
            </c:numRef>
          </c:cat>
          <c:val>
            <c:numRef>
              <c:f>DATEN!$H$167:$BE$167</c:f>
              <c:numCache>
                <c:formatCode>0.00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100.12907925739587</c:v>
                </c:pt>
                <c:pt idx="25">
                  <c:v>100.23246703959192</c:v>
                </c:pt>
                <c:pt idx="26">
                  <c:v>100.25569319925496</c:v>
                </c:pt>
                <c:pt idx="27">
                  <c:v>100.27072385051193</c:v>
                </c:pt>
                <c:pt idx="28">
                  <c:v>100.2782308473717</c:v>
                </c:pt>
                <c:pt idx="29">
                  <c:v>100.27705926724049</c:v>
                </c:pt>
                <c:pt idx="30">
                  <c:v>100.26791427920199</c:v>
                </c:pt>
                <c:pt idx="31">
                  <c:v>100.25348885180428</c:v>
                </c:pt>
                <c:pt idx="32">
                  <c:v>100.23346093932408</c:v>
                </c:pt>
                <c:pt idx="33">
                  <c:v>100.20902433194252</c:v>
                </c:pt>
                <c:pt idx="34">
                  <c:v>100.18128953215364</c:v>
                </c:pt>
                <c:pt idx="35">
                  <c:v>100.06421480671844</c:v>
                </c:pt>
                <c:pt idx="36">
                  <c:v>99.942775806481606</c:v>
                </c:pt>
                <c:pt idx="37">
                  <c:v>99.815151307352949</c:v>
                </c:pt>
                <c:pt idx="38">
                  <c:v>99.680230806838367</c:v>
                </c:pt>
                <c:pt idx="39">
                  <c:v>99.537181428067342</c:v>
                </c:pt>
                <c:pt idx="40">
                  <c:v>99.384609490409844</c:v>
                </c:pt>
                <c:pt idx="41">
                  <c:v>99.222648254165151</c:v>
                </c:pt>
                <c:pt idx="42">
                  <c:v>99.050559235174717</c:v>
                </c:pt>
                <c:pt idx="43">
                  <c:v>98.869203072871443</c:v>
                </c:pt>
                <c:pt idx="44">
                  <c:v>98.679190543627058</c:v>
                </c:pt>
                <c:pt idx="45">
                  <c:v>98.480077446443943</c:v>
                </c:pt>
                <c:pt idx="46">
                  <c:v>98.275278576491274</c:v>
                </c:pt>
                <c:pt idx="47">
                  <c:v>98.064749513669312</c:v>
                </c:pt>
                <c:pt idx="48">
                  <c:v>97.849162111986956</c:v>
                </c:pt>
                <c:pt idx="49">
                  <c:v>97.629249303090276</c:v>
                </c:pt>
              </c:numCache>
            </c:numRef>
          </c:val>
          <c:smooth val="0"/>
          <c:extLst>
            <c:ext xmlns:c16="http://schemas.microsoft.com/office/drawing/2014/chart" uri="{C3380CC4-5D6E-409C-BE32-E72D297353CC}">
              <c16:uniqueId val="{00000009-A9E7-4F37-9DA0-607D6B3314D7}"/>
            </c:ext>
          </c:extLst>
        </c:ser>
        <c:ser>
          <c:idx val="2"/>
          <c:order val="4"/>
          <c:tx>
            <c:v> </c:v>
          </c:tx>
          <c:spPr>
            <a:ln w="22225">
              <a:solidFill>
                <a:srgbClr val="4BACC6"/>
              </a:solidFill>
            </a:ln>
          </c:spPr>
          <c:marker>
            <c:symbol val="none"/>
          </c:marker>
          <c:cat>
            <c:numRef>
              <c:f>DATEN!$H$163:$BE$163</c:f>
              <c:numCache>
                <c:formatCode>General</c:formatCode>
                <c:ptCount val="5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numCache>
            </c:numRef>
          </c:cat>
          <c:val>
            <c:numRef>
              <c:f>DATEN!$H$168:$AF$168</c:f>
              <c:numCache>
                <c:formatCode>0.00</c:formatCode>
                <c:ptCount val="25"/>
                <c:pt idx="0">
                  <c:v>100</c:v>
                </c:pt>
                <c:pt idx="1">
                  <c:v>100.15118008024547</c:v>
                </c:pt>
                <c:pt idx="2">
                  <c:v>100.2555581779561</c:v>
                </c:pt>
                <c:pt idx="3">
                  <c:v>100.12020297380222</c:v>
                </c:pt>
                <c:pt idx="4">
                  <c:v>99.99645975926363</c:v>
                </c:pt>
                <c:pt idx="5">
                  <c:v>99.750236016049087</c:v>
                </c:pt>
                <c:pt idx="6">
                  <c:v>99.444736842105257</c:v>
                </c:pt>
                <c:pt idx="7">
                  <c:v>99.094536228463539</c:v>
                </c:pt>
                <c:pt idx="8">
                  <c:v>98.60456691054992</c:v>
                </c:pt>
                <c:pt idx="9">
                  <c:v>98.145857918338436</c:v>
                </c:pt>
                <c:pt idx="10">
                  <c:v>97.836027849893796</c:v>
                </c:pt>
                <c:pt idx="11">
                  <c:v>96.398052867594998</c:v>
                </c:pt>
                <c:pt idx="12">
                  <c:v>96.263346707576119</c:v>
                </c:pt>
                <c:pt idx="13">
                  <c:v>96.177637479348604</c:v>
                </c:pt>
                <c:pt idx="14">
                  <c:v>96.389945716308716</c:v>
                </c:pt>
                <c:pt idx="15">
                  <c:v>97.586995515695065</c:v>
                </c:pt>
                <c:pt idx="16">
                  <c:v>97.473377389662502</c:v>
                </c:pt>
                <c:pt idx="17">
                  <c:v>97.463842341279204</c:v>
                </c:pt>
                <c:pt idx="18">
                  <c:v>97.491456219022893</c:v>
                </c:pt>
                <c:pt idx="19">
                  <c:v>97.485449610573511</c:v>
                </c:pt>
                <c:pt idx="20">
                  <c:v>97.356030210054286</c:v>
                </c:pt>
                <c:pt idx="21">
                  <c:v>97.403304224687275</c:v>
                </c:pt>
                <c:pt idx="22">
                  <c:v>97.716049091338206</c:v>
                </c:pt>
                <c:pt idx="23">
                  <c:v>97.952478168515455</c:v>
                </c:pt>
                <c:pt idx="24">
                  <c:v>97.99142081661553</c:v>
                </c:pt>
              </c:numCache>
            </c:numRef>
          </c:val>
          <c:smooth val="0"/>
          <c:extLst>
            <c:ext xmlns:c16="http://schemas.microsoft.com/office/drawing/2014/chart" uri="{C3380CC4-5D6E-409C-BE32-E72D297353CC}">
              <c16:uniqueId val="{0000000A-A9E7-4F37-9DA0-607D6B3314D7}"/>
            </c:ext>
          </c:extLst>
        </c:ser>
        <c:ser>
          <c:idx val="3"/>
          <c:order val="5"/>
          <c:tx>
            <c:strRef>
              <c:f>DATEN!$G$168</c:f>
              <c:strCache>
                <c:ptCount val="1"/>
                <c:pt idx="0">
                  <c:v>Westfalen-Lippe</c:v>
                </c:pt>
              </c:strCache>
            </c:strRef>
          </c:tx>
          <c:spPr>
            <a:ln w="22225">
              <a:solidFill>
                <a:srgbClr val="4BACC6"/>
              </a:solidFill>
              <a:prstDash val="dash"/>
            </a:ln>
          </c:spPr>
          <c:marker>
            <c:symbol val="none"/>
          </c:marker>
          <c:cat>
            <c:numRef>
              <c:f>DATEN!$H$163:$BE$163</c:f>
              <c:numCache>
                <c:formatCode>General</c:formatCode>
                <c:ptCount val="5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numCache>
            </c:numRef>
          </c:cat>
          <c:val>
            <c:numRef>
              <c:f>DATEN!$H$169:$BE$169</c:f>
              <c:numCache>
                <c:formatCode>0.00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97.983773896624967</c:v>
                </c:pt>
                <c:pt idx="25">
                  <c:v>98.034080717488791</c:v>
                </c:pt>
                <c:pt idx="26">
                  <c:v>98.013665329242386</c:v>
                </c:pt>
                <c:pt idx="27">
                  <c:v>97.986995515695057</c:v>
                </c:pt>
                <c:pt idx="28">
                  <c:v>97.95326882227991</c:v>
                </c:pt>
                <c:pt idx="29">
                  <c:v>97.911611989615295</c:v>
                </c:pt>
                <c:pt idx="30">
                  <c:v>97.863960349303753</c:v>
                </c:pt>
                <c:pt idx="31">
                  <c:v>97.810951144677844</c:v>
                </c:pt>
                <c:pt idx="32">
                  <c:v>97.751793721973087</c:v>
                </c:pt>
                <c:pt idx="33">
                  <c:v>97.68819919754543</c:v>
                </c:pt>
                <c:pt idx="34">
                  <c:v>97.619270710408315</c:v>
                </c:pt>
                <c:pt idx="35">
                  <c:v>97.469176303988675</c:v>
                </c:pt>
                <c:pt idx="36">
                  <c:v>97.313500118008022</c:v>
                </c:pt>
                <c:pt idx="37">
                  <c:v>97.1492447486429</c:v>
                </c:pt>
                <c:pt idx="38">
                  <c:v>96.975348123672404</c:v>
                </c:pt>
                <c:pt idx="39">
                  <c:v>96.791810243096535</c:v>
                </c:pt>
                <c:pt idx="40">
                  <c:v>96.596754779324982</c:v>
                </c:pt>
                <c:pt idx="41">
                  <c:v>96.390358744394618</c:v>
                </c:pt>
                <c:pt idx="42">
                  <c:v>96.172126504602318</c:v>
                </c:pt>
                <c:pt idx="43">
                  <c:v>95.942258673589805</c:v>
                </c:pt>
                <c:pt idx="44">
                  <c:v>95.702289355676186</c:v>
                </c:pt>
                <c:pt idx="45">
                  <c:v>95.45257257493509</c:v>
                </c:pt>
                <c:pt idx="46">
                  <c:v>95.196471560066087</c:v>
                </c:pt>
                <c:pt idx="47">
                  <c:v>94.93524899693179</c:v>
                </c:pt>
                <c:pt idx="48">
                  <c:v>94.669778144913849</c:v>
                </c:pt>
                <c:pt idx="49">
                  <c:v>94.400601840925177</c:v>
                </c:pt>
              </c:numCache>
            </c:numRef>
          </c:val>
          <c:smooth val="0"/>
          <c:extLst>
            <c:ext xmlns:c16="http://schemas.microsoft.com/office/drawing/2014/chart" uri="{C3380CC4-5D6E-409C-BE32-E72D297353CC}">
              <c16:uniqueId val="{0000000B-A9E7-4F37-9DA0-607D6B3314D7}"/>
            </c:ext>
          </c:extLst>
        </c:ser>
        <c:ser>
          <c:idx val="6"/>
          <c:order val="6"/>
          <c:tx>
            <c:v> </c:v>
          </c:tx>
          <c:spPr>
            <a:ln w="22225">
              <a:solidFill>
                <a:srgbClr val="5E913B"/>
              </a:solidFill>
            </a:ln>
          </c:spPr>
          <c:marker>
            <c:symbol val="none"/>
          </c:marker>
          <c:cat>
            <c:numRef>
              <c:f>DATEN!$H$163:$BE$163</c:f>
              <c:numCache>
                <c:formatCode>General</c:formatCode>
                <c:ptCount val="5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numCache>
            </c:numRef>
          </c:cat>
          <c:val>
            <c:numRef>
              <c:f>DATEN!$H$170:$AF$170</c:f>
              <c:numCache>
                <c:formatCode>0.00</c:formatCode>
                <c:ptCount val="25"/>
                <c:pt idx="0">
                  <c:v>100</c:v>
                </c:pt>
                <c:pt idx="1">
                  <c:v>99.774631719344654</c:v>
                </c:pt>
                <c:pt idx="2">
                  <c:v>99.499106960927946</c:v>
                </c:pt>
                <c:pt idx="3">
                  <c:v>99.204157763021101</c:v>
                </c:pt>
                <c:pt idx="4">
                  <c:v>98.93549966525029</c:v>
                </c:pt>
                <c:pt idx="5">
                  <c:v>98.49709696993672</c:v>
                </c:pt>
                <c:pt idx="6">
                  <c:v>98.096535545791298</c:v>
                </c:pt>
                <c:pt idx="7">
                  <c:v>97.655725787370869</c:v>
                </c:pt>
                <c:pt idx="8">
                  <c:v>97.086744583361622</c:v>
                </c:pt>
                <c:pt idx="9">
                  <c:v>96.515300338033754</c:v>
                </c:pt>
                <c:pt idx="10">
                  <c:v>96.101658671734057</c:v>
                </c:pt>
                <c:pt idx="11">
                  <c:v>94.337635943087321</c:v>
                </c:pt>
                <c:pt idx="12">
                  <c:v>94.178825756246994</c:v>
                </c:pt>
                <c:pt idx="13">
                  <c:v>94.151321794855519</c:v>
                </c:pt>
                <c:pt idx="14">
                  <c:v>94.316457519627832</c:v>
                </c:pt>
                <c:pt idx="15">
                  <c:v>95.335615502829882</c:v>
                </c:pt>
                <c:pt idx="16">
                  <c:v>95.511536363073191</c:v>
                </c:pt>
                <c:pt idx="17">
                  <c:v>95.414619419065588</c:v>
                </c:pt>
                <c:pt idx="18">
                  <c:v>95.378102965576389</c:v>
                </c:pt>
                <c:pt idx="19">
                  <c:v>95.387805855619504</c:v>
                </c:pt>
                <c:pt idx="20">
                  <c:v>95.20930999763398</c:v>
                </c:pt>
                <c:pt idx="21">
                  <c:v>95.066248347709774</c:v>
                </c:pt>
                <c:pt idx="22">
                  <c:v>95.3781776031921</c:v>
                </c:pt>
                <c:pt idx="23">
                  <c:v>95.650959429231236</c:v>
                </c:pt>
                <c:pt idx="24">
                  <c:v>95.64116324216846</c:v>
                </c:pt>
              </c:numCache>
            </c:numRef>
          </c:val>
          <c:smooth val="0"/>
          <c:extLst>
            <c:ext xmlns:c16="http://schemas.microsoft.com/office/drawing/2014/chart" uri="{C3380CC4-5D6E-409C-BE32-E72D297353CC}">
              <c16:uniqueId val="{0000000C-A9E7-4F37-9DA0-607D6B3314D7}"/>
            </c:ext>
          </c:extLst>
        </c:ser>
        <c:ser>
          <c:idx val="7"/>
          <c:order val="7"/>
          <c:tx>
            <c:strRef>
              <c:f>DATEN!$G$170</c:f>
              <c:strCache>
                <c:ptCount val="1"/>
                <c:pt idx="0">
                  <c:v>Ruhrgebiet (RVR)</c:v>
                </c:pt>
              </c:strCache>
            </c:strRef>
          </c:tx>
          <c:spPr>
            <a:ln w="22225">
              <a:solidFill>
                <a:srgbClr val="5E913B"/>
              </a:solidFill>
              <a:prstDash val="dash"/>
            </a:ln>
          </c:spPr>
          <c:marker>
            <c:symbol val="none"/>
          </c:marker>
          <c:cat>
            <c:numRef>
              <c:f>DATEN!$H$163:$BE$163</c:f>
              <c:numCache>
                <c:formatCode>General</c:formatCode>
                <c:ptCount val="5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numCache>
            </c:numRef>
          </c:cat>
          <c:val>
            <c:numRef>
              <c:f>DATEN!$H$171:$BE$171</c:f>
              <c:numCache>
                <c:formatCode>0.00</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95.662248368608317</c:v>
                </c:pt>
                <c:pt idx="25">
                  <c:v>95.68641229669646</c:v>
                </c:pt>
                <c:pt idx="26">
                  <c:v>95.634856363640424</c:v>
                </c:pt>
                <c:pt idx="27">
                  <c:v>95.579363296355368</c:v>
                </c:pt>
                <c:pt idx="28">
                  <c:v>95.52172439761847</c:v>
                </c:pt>
                <c:pt idx="29">
                  <c:v>95.459831154785718</c:v>
                </c:pt>
                <c:pt idx="30">
                  <c:v>95.394504581630031</c:v>
                </c:pt>
                <c:pt idx="31">
                  <c:v>95.326491054308576</c:v>
                </c:pt>
                <c:pt idx="32">
                  <c:v>95.256760861825612</c:v>
                </c:pt>
                <c:pt idx="33">
                  <c:v>95.185575235836211</c:v>
                </c:pt>
                <c:pt idx="34">
                  <c:v>95.114053740576068</c:v>
                </c:pt>
                <c:pt idx="35">
                  <c:v>94.956698987242191</c:v>
                </c:pt>
                <c:pt idx="36">
                  <c:v>94.799624124967252</c:v>
                </c:pt>
                <c:pt idx="37">
                  <c:v>94.640832597530832</c:v>
                </c:pt>
                <c:pt idx="38">
                  <c:v>94.480865527646898</c:v>
                </c:pt>
                <c:pt idx="39">
                  <c:v>94.316606794859254</c:v>
                </c:pt>
                <c:pt idx="40">
                  <c:v>94.148709478305463</c:v>
                </c:pt>
                <c:pt idx="41">
                  <c:v>93.978069229374086</c:v>
                </c:pt>
                <c:pt idx="42">
                  <c:v>93.801420652377544</c:v>
                </c:pt>
                <c:pt idx="43">
                  <c:v>93.621693273732703</c:v>
                </c:pt>
                <c:pt idx="44">
                  <c:v>93.438308651917779</c:v>
                </c:pt>
                <c:pt idx="45">
                  <c:v>93.250389794948077</c:v>
                </c:pt>
                <c:pt idx="46">
                  <c:v>93.060399744142259</c:v>
                </c:pt>
                <c:pt idx="47">
                  <c:v>92.871566576380033</c:v>
                </c:pt>
                <c:pt idx="48">
                  <c:v>92.681781779017427</c:v>
                </c:pt>
                <c:pt idx="49">
                  <c:v>92.492239553905904</c:v>
                </c:pt>
              </c:numCache>
            </c:numRef>
          </c:val>
          <c:smooth val="0"/>
          <c:extLst>
            <c:ext xmlns:c16="http://schemas.microsoft.com/office/drawing/2014/chart" uri="{C3380CC4-5D6E-409C-BE32-E72D297353CC}">
              <c16:uniqueId val="{0000000D-A9E7-4F37-9DA0-607D6B3314D7}"/>
            </c:ext>
          </c:extLst>
        </c:ser>
        <c:dLbls>
          <c:showLegendKey val="0"/>
          <c:showVal val="0"/>
          <c:showCatName val="0"/>
          <c:showSerName val="0"/>
          <c:showPercent val="0"/>
          <c:showBubbleSize val="0"/>
        </c:dLbls>
        <c:smooth val="0"/>
        <c:axId val="532592632"/>
        <c:axId val="532594600"/>
      </c:lineChart>
      <c:catAx>
        <c:axId val="532592632"/>
        <c:scaling>
          <c:orientation val="minMax"/>
        </c:scaling>
        <c:delete val="0"/>
        <c:axPos val="b"/>
        <c:majorGridlines>
          <c:spPr>
            <a:ln>
              <a:solidFill>
                <a:schemeClr val="bg1">
                  <a:lumMod val="85000"/>
                </a:schemeClr>
              </a:solidFill>
            </a:ln>
          </c:spPr>
        </c:majorGridlines>
        <c:numFmt formatCode="0" sourceLinked="0"/>
        <c:majorTickMark val="out"/>
        <c:minorTickMark val="out"/>
        <c:tickLblPos val="nextTo"/>
        <c:spPr>
          <a:ln/>
        </c:spPr>
        <c:txPr>
          <a:bodyPr rot="-5400000" vert="horz" anchor="t" anchorCtr="0"/>
          <a:lstStyle/>
          <a:p>
            <a:pPr>
              <a:defRPr sz="1000" baseline="0">
                <a:solidFill>
                  <a:schemeClr val="tx1">
                    <a:lumMod val="65000"/>
                    <a:lumOff val="35000"/>
                  </a:schemeClr>
                </a:solidFill>
                <a:latin typeface="Arial" panose="020B0604020202020204" pitchFamily="34" charset="0"/>
                <a:cs typeface="Arial" panose="020B0604020202020204" pitchFamily="34" charset="0"/>
              </a:defRPr>
            </a:pPr>
            <a:endParaRPr lang="de-DE"/>
          </a:p>
        </c:txPr>
        <c:crossAx val="532594600"/>
        <c:crossesAt val="0"/>
        <c:auto val="1"/>
        <c:lblAlgn val="ctr"/>
        <c:lblOffset val="10"/>
        <c:tickLblSkip val="2"/>
        <c:noMultiLvlLbl val="0"/>
      </c:catAx>
      <c:valAx>
        <c:axId val="532594600"/>
        <c:scaling>
          <c:orientation val="minMax"/>
        </c:scaling>
        <c:delete val="0"/>
        <c:axPos val="l"/>
        <c:majorGridlines>
          <c:spPr>
            <a:ln w="9525" cap="flat" cmpd="sng" algn="ctr">
              <a:solidFill>
                <a:schemeClr val="bg1">
                  <a:lumMod val="85000"/>
                </a:schemeClr>
              </a:solidFill>
              <a:round/>
            </a:ln>
            <a:effectLst/>
          </c:spPr>
        </c:majorGridlines>
        <c:numFmt formatCode="#,##0\ \ "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32592632"/>
        <c:crosses val="autoZero"/>
        <c:crossBetween val="between"/>
      </c:valAx>
      <c:spPr>
        <a:noFill/>
        <a:ln w="9525">
          <a:noFill/>
        </a:ln>
        <a:effectLst/>
      </c:spPr>
    </c:plotArea>
    <c:legend>
      <c:legendPos val="b"/>
      <c:layout>
        <c:manualLayout>
          <c:xMode val="edge"/>
          <c:yMode val="edge"/>
          <c:x val="9.8375435795341179E-2"/>
          <c:y val="0.88647079296284648"/>
          <c:w val="0.87983389788979527"/>
          <c:h val="6.5933645115697409E-2"/>
        </c:manualLayout>
      </c:layout>
      <c:overlay val="0"/>
      <c:txPr>
        <a:bodyPr/>
        <a:lstStyle/>
        <a:p>
          <a:pPr>
            <a:defRPr>
              <a:latin typeface="Arial" panose="020B0604020202020204" pitchFamily="34" charset="0"/>
              <a:cs typeface="Arial" panose="020B0604020202020204" pitchFamily="34" charset="0"/>
            </a:defRPr>
          </a:pPr>
          <a:endParaRPr lang="de-DE"/>
        </a:p>
      </c:txPr>
    </c:legend>
    <c:plotVisOnly val="1"/>
    <c:dispBlanksAs val="gap"/>
    <c:showDLblsOverMax val="0"/>
  </c:chart>
  <c:spPr>
    <a:ln>
      <a:noFill/>
    </a:ln>
  </c:spPr>
  <c:txPr>
    <a:bodyPr/>
    <a:lstStyle/>
    <a:p>
      <a:pPr>
        <a:defRPr/>
      </a:pPr>
      <a:endParaRPr lang="de-DE"/>
    </a:p>
  </c:txPr>
  <c:printSettings>
    <c:headerFooter/>
    <c:pageMargins b="0.78740157499999996" l="0.7" r="0.7" t="0.78740157499999996" header="0.3" footer="0.3"/>
    <c:pageSetup/>
  </c:printSettings>
  <c:userShapes r:id="rId1"/>
</c:chartSpace>
</file>

<file path=xl/ctrlProps/ctrlProp1.xml><?xml version="1.0" encoding="utf-8"?>
<formControlPr xmlns="http://schemas.microsoft.com/office/spreadsheetml/2009/9/main" objectType="Drop" dropLines="12" dropStyle="combo" dx="19" fmlaLink="DATEN!$E$6" fmlaRange="DATEN!$C$14:$C$114" noThreeD="1" sel="2" val="0"/>
</file>

<file path=xl/ctrlProps/ctrlProp2.xml><?xml version="1.0" encoding="utf-8"?>
<formControlPr xmlns="http://schemas.microsoft.com/office/spreadsheetml/2009/9/main" objectType="Drop" dropLines="12" dropStyle="combo" dx="19" fmlaLink="DATEN!$E$6" fmlaRange="DATEN!$C$14:$C$114" noThreeD="1" sel="2" val="0"/>
</file>

<file path=xl/ctrlProps/ctrlProp3.xml><?xml version="1.0" encoding="utf-8"?>
<formControlPr xmlns="http://schemas.microsoft.com/office/spreadsheetml/2009/9/main" objectType="Drop" dropLines="12" dropStyle="combo" dx="19" fmlaLink="DATEN!$E$6" fmlaRange="DATEN!$C$14:$C$114" noThreeD="1" sel="2" val="0"/>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jpeg"/><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4578879</xdr:colOff>
      <xdr:row>0</xdr:row>
      <xdr:rowOff>32368</xdr:rowOff>
    </xdr:from>
    <xdr:ext cx="2014540" cy="776834"/>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83" t="16057" r="14838" b="15701"/>
        <a:stretch/>
      </xdr:blipFill>
      <xdr:spPr>
        <a:xfrm>
          <a:off x="4821640" y="32368"/>
          <a:ext cx="2014540" cy="776834"/>
        </a:xfrm>
        <a:prstGeom prst="rect">
          <a:avLst/>
        </a:prstGeom>
      </xdr:spPr>
    </xdr:pic>
    <xdr:clientData/>
  </xdr:oneCellAnchor>
  <xdr:oneCellAnchor>
    <xdr:from>
      <xdr:col>2</xdr:col>
      <xdr:colOff>0</xdr:colOff>
      <xdr:row>0</xdr:row>
      <xdr:rowOff>1181437</xdr:rowOff>
    </xdr:from>
    <xdr:ext cx="184731" cy="264560"/>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6675929" y="11814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3</xdr:col>
      <xdr:colOff>695915</xdr:colOff>
      <xdr:row>4</xdr:row>
      <xdr:rowOff>113288</xdr:rowOff>
    </xdr:from>
    <xdr:ext cx="1127296" cy="264560"/>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7549869" y="1942088"/>
          <a:ext cx="11272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100" b="0" i="0">
              <a:solidFill>
                <a:schemeClr val="bg1"/>
              </a:solidFill>
              <a:effectLst/>
              <a:latin typeface="+mn-lt"/>
              <a:ea typeface="+mn-ea"/>
              <a:cs typeface="+mn-cs"/>
            </a:rPr>
            <a:t>©</a:t>
          </a:r>
          <a:r>
            <a:rPr lang="de-DE" sz="1100">
              <a:solidFill>
                <a:schemeClr val="bg1"/>
              </a:solidFill>
              <a:effectLst/>
              <a:latin typeface="+mn-lt"/>
              <a:ea typeface="+mn-ea"/>
              <a:cs typeface="+mn-cs"/>
            </a:rPr>
            <a:t> apops/Fotolia</a:t>
          </a:r>
          <a:endParaRPr lang="de-DE" sz="1100">
            <a:solidFill>
              <a:schemeClr val="bg1"/>
            </a:solidFill>
          </a:endParaRPr>
        </a:p>
      </xdr:txBody>
    </xdr:sp>
    <xdr:clientData/>
  </xdr:oneCellAnchor>
  <xdr:twoCellAnchor editAs="oneCell">
    <xdr:from>
      <xdr:col>0</xdr:col>
      <xdr:colOff>219428</xdr:colOff>
      <xdr:row>1</xdr:row>
      <xdr:rowOff>105196</xdr:rowOff>
    </xdr:from>
    <xdr:to>
      <xdr:col>2</xdr:col>
      <xdr:colOff>731115</xdr:colOff>
      <xdr:row>22</xdr:row>
      <xdr:rowOff>6068</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9428" y="1324396"/>
          <a:ext cx="6211447" cy="35432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308267</xdr:colOff>
      <xdr:row>2</xdr:row>
      <xdr:rowOff>33866</xdr:rowOff>
    </xdr:from>
    <xdr:to>
      <xdr:col>18</xdr:col>
      <xdr:colOff>661958</xdr:colOff>
      <xdr:row>2</xdr:row>
      <xdr:rowOff>569666</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83" t="16057" r="14838" b="15701"/>
        <a:stretch/>
      </xdr:blipFill>
      <xdr:spPr>
        <a:xfrm>
          <a:off x="7947148" y="576032"/>
          <a:ext cx="1389472" cy="535800"/>
        </a:xfrm>
        <a:prstGeom prst="rect">
          <a:avLst/>
        </a:prstGeom>
      </xdr:spPr>
    </xdr:pic>
    <xdr:clientData/>
  </xdr:twoCellAnchor>
  <xdr:oneCellAnchor>
    <xdr:from>
      <xdr:col>4</xdr:col>
      <xdr:colOff>28</xdr:colOff>
      <xdr:row>3</xdr:row>
      <xdr:rowOff>0</xdr:rowOff>
    </xdr:from>
    <xdr:ext cx="5129943" cy="4237200"/>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09728" y="1165860"/>
          <a:ext cx="5129943" cy="4237200"/>
        </a:xfrm>
        <a:prstGeom prst="rect">
          <a:avLst/>
        </a:prstGeom>
      </xdr:spPr>
    </xdr:pic>
    <xdr:clientData/>
  </xdr:oneCellAnchor>
  <xdr:oneCellAnchor>
    <xdr:from>
      <xdr:col>4</xdr:col>
      <xdr:colOff>28</xdr:colOff>
      <xdr:row>29</xdr:row>
      <xdr:rowOff>0</xdr:rowOff>
    </xdr:from>
    <xdr:ext cx="5129943" cy="4237200"/>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409728" y="5524500"/>
          <a:ext cx="5129943" cy="4237200"/>
        </a:xfrm>
        <a:prstGeom prst="rect">
          <a:avLst/>
        </a:prstGeom>
      </xdr:spPr>
    </xdr:pic>
    <xdr:clientData/>
  </xdr:oneCellAnchor>
  <xdr:oneCellAnchor>
    <xdr:from>
      <xdr:col>4</xdr:col>
      <xdr:colOff>28</xdr:colOff>
      <xdr:row>55</xdr:row>
      <xdr:rowOff>0</xdr:rowOff>
    </xdr:from>
    <xdr:ext cx="5129943" cy="4237200"/>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409728" y="9883140"/>
          <a:ext cx="5129943" cy="42372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293671</xdr:colOff>
      <xdr:row>1</xdr:row>
      <xdr:rowOff>32368</xdr:rowOff>
    </xdr:from>
    <xdr:ext cx="1389472" cy="535800"/>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83" t="16057" r="14838" b="15701"/>
        <a:stretch/>
      </xdr:blipFill>
      <xdr:spPr>
        <a:xfrm>
          <a:off x="5116524" y="234669"/>
          <a:ext cx="1389472" cy="5358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16</xdr:col>
      <xdr:colOff>308267</xdr:colOff>
      <xdr:row>2</xdr:row>
      <xdr:rowOff>33866</xdr:rowOff>
    </xdr:from>
    <xdr:to>
      <xdr:col>18</xdr:col>
      <xdr:colOff>661958</xdr:colOff>
      <xdr:row>2</xdr:row>
      <xdr:rowOff>569666</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83" t="16057" r="14838" b="15701"/>
        <a:stretch/>
      </xdr:blipFill>
      <xdr:spPr>
        <a:xfrm>
          <a:off x="8019977" y="438468"/>
          <a:ext cx="1389472" cy="535800"/>
        </a:xfrm>
        <a:prstGeom prst="rect">
          <a:avLst/>
        </a:prstGeom>
      </xdr:spPr>
    </xdr:pic>
    <xdr:clientData/>
  </xdr:twoCellAnchor>
  <xdr:twoCellAnchor editAs="oneCell">
    <xdr:from>
      <xdr:col>6</xdr:col>
      <xdr:colOff>190500</xdr:colOff>
      <xdr:row>0</xdr:row>
      <xdr:rowOff>83820</xdr:rowOff>
    </xdr:from>
    <xdr:to>
      <xdr:col>11</xdr:col>
      <xdr:colOff>0</xdr:colOff>
      <xdr:row>0</xdr:row>
      <xdr:rowOff>289560</xdr:rowOff>
    </xdr:to>
    <xdr:sp macro="" textlink="">
      <xdr:nvSpPr>
        <xdr:cNvPr id="6145" name="Drop Down 1" hidden="1">
          <a:extLst>
            <a:ext uri="{63B3BB69-23CF-44E3-9099-C40C66FF867C}">
              <a14:compatExt xmlns:a14="http://schemas.microsoft.com/office/drawing/2010/main"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6</xdr:col>
          <xdr:colOff>190500</xdr:colOff>
          <xdr:row>0</xdr:row>
          <xdr:rowOff>82550</xdr:rowOff>
        </xdr:from>
        <xdr:to>
          <xdr:col>11</xdr:col>
          <xdr:colOff>0</xdr:colOff>
          <xdr:row>0</xdr:row>
          <xdr:rowOff>292100</xdr:rowOff>
        </xdr:to>
        <xdr:sp macro="" textlink="">
          <xdr:nvSpPr>
            <xdr:cNvPr id="3" name="Drop Down 1" hidden="1">
              <a:extLst>
                <a:ext uri="{63B3BB69-23CF-44E3-9099-C40C66FF867C}">
                  <a14:compatExt spid="_x0000_s6145"/>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16</xdr:col>
      <xdr:colOff>308267</xdr:colOff>
      <xdr:row>2</xdr:row>
      <xdr:rowOff>33866</xdr:rowOff>
    </xdr:from>
    <xdr:to>
      <xdr:col>18</xdr:col>
      <xdr:colOff>661958</xdr:colOff>
      <xdr:row>2</xdr:row>
      <xdr:rowOff>569666</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83" t="16057" r="14838" b="15701"/>
        <a:stretch/>
      </xdr:blipFill>
      <xdr:spPr>
        <a:xfrm>
          <a:off x="7947148" y="576032"/>
          <a:ext cx="1389472" cy="535800"/>
        </a:xfrm>
        <a:prstGeom prst="rect">
          <a:avLst/>
        </a:prstGeom>
      </xdr:spPr>
    </xdr:pic>
    <xdr:clientData/>
  </xdr:twoCellAnchor>
  <xdr:twoCellAnchor editAs="oneCell">
    <xdr:from>
      <xdr:col>6</xdr:col>
      <xdr:colOff>190500</xdr:colOff>
      <xdr:row>0</xdr:row>
      <xdr:rowOff>83820</xdr:rowOff>
    </xdr:from>
    <xdr:to>
      <xdr:col>11</xdr:col>
      <xdr:colOff>0</xdr:colOff>
      <xdr:row>0</xdr:row>
      <xdr:rowOff>289560</xdr:rowOff>
    </xdr:to>
    <xdr:sp macro="" textlink="">
      <xdr:nvSpPr>
        <xdr:cNvPr id="9217" name="Drop Down 1" hidden="1">
          <a:extLst>
            <a:ext uri="{63B3BB69-23CF-44E3-9099-C40C66FF867C}">
              <a14:compatExt xmlns:a14="http://schemas.microsoft.com/office/drawing/2010/main"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0</xdr:colOff>
      <xdr:row>4</xdr:row>
      <xdr:rowOff>8092</xdr:rowOff>
    </xdr:from>
    <xdr:to>
      <xdr:col>19</xdr:col>
      <xdr:colOff>234669</xdr:colOff>
      <xdr:row>77</xdr:row>
      <xdr:rowOff>150237</xdr:rowOff>
    </xdr:to>
    <xdr:grpSp>
      <xdr:nvGrpSpPr>
        <xdr:cNvPr id="3" name="Gruppieren 2">
          <a:extLst>
            <a:ext uri="{FF2B5EF4-FFF2-40B4-BE49-F238E27FC236}">
              <a16:creationId xmlns:a16="http://schemas.microsoft.com/office/drawing/2014/main" id="{00000000-0008-0000-0300-000003000000}"/>
            </a:ext>
          </a:extLst>
        </xdr:cNvPr>
        <xdr:cNvGrpSpPr/>
      </xdr:nvGrpSpPr>
      <xdr:grpSpPr>
        <a:xfrm>
          <a:off x="0" y="1338831"/>
          <a:ext cx="9262712" cy="11831667"/>
          <a:chOff x="0" y="1343278"/>
          <a:chExt cx="9621430" cy="11956517"/>
        </a:xfrm>
      </xdr:grpSpPr>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35917" y="1343278"/>
          <a:ext cx="9452258" cy="503705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 name="Diagramm 5">
            <a:extLst>
              <a:ext uri="{FF2B5EF4-FFF2-40B4-BE49-F238E27FC236}">
                <a16:creationId xmlns:a16="http://schemas.microsoft.com/office/drawing/2014/main" id="{00000000-0008-0000-0300-000006000000}"/>
              </a:ext>
            </a:extLst>
          </xdr:cNvPr>
          <xdr:cNvGraphicFramePr>
            <a:graphicFrameLocks/>
          </xdr:cNvGraphicFramePr>
        </xdr:nvGraphicFramePr>
        <xdr:xfrm>
          <a:off x="0" y="6356975"/>
          <a:ext cx="9621430" cy="694282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mc:AlternateContent xmlns:mc="http://schemas.openxmlformats.org/markup-compatibility/2006">
    <mc:Choice xmlns:a14="http://schemas.microsoft.com/office/drawing/2010/main" Requires="a14">
      <xdr:twoCellAnchor editAs="oneCell">
        <xdr:from>
          <xdr:col>6</xdr:col>
          <xdr:colOff>190500</xdr:colOff>
          <xdr:row>0</xdr:row>
          <xdr:rowOff>82550</xdr:rowOff>
        </xdr:from>
        <xdr:to>
          <xdr:col>11</xdr:col>
          <xdr:colOff>0</xdr:colOff>
          <xdr:row>0</xdr:row>
          <xdr:rowOff>292100</xdr:rowOff>
        </xdr:to>
        <xdr:sp macro="" textlink="">
          <xdr:nvSpPr>
            <xdr:cNvPr id="4" name="Drop Down 1" hidden="1">
              <a:extLst>
                <a:ext uri="{63B3BB69-23CF-44E3-9099-C40C66FF867C}">
                  <a14:compatExt spid="_x0000_s9217"/>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c:userShapes xmlns:c="http://schemas.openxmlformats.org/drawingml/2006/chart">
  <cdr:relSizeAnchor xmlns:cdr="http://schemas.openxmlformats.org/drawingml/2006/chartDrawing">
    <cdr:from>
      <cdr:x>0.70912</cdr:x>
      <cdr:y>0.84788</cdr:y>
    </cdr:from>
    <cdr:to>
      <cdr:x>0.80744</cdr:x>
      <cdr:y>1</cdr:y>
    </cdr:to>
    <cdr:sp macro="" textlink="">
      <cdr:nvSpPr>
        <cdr:cNvPr id="4"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0.70912</cdr:x>
      <cdr:y>0.84788</cdr:y>
    </cdr:from>
    <cdr:to>
      <cdr:x>0.80744</cdr:x>
      <cdr:y>1</cdr:y>
    </cdr:to>
    <cdr:sp macro="" textlink="">
      <cdr:nvSpPr>
        <cdr:cNvPr id="2"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0.70912</cdr:x>
      <cdr:y>0.84788</cdr:y>
    </cdr:from>
    <cdr:to>
      <cdr:x>0.80744</cdr:x>
      <cdr:y>1</cdr:y>
    </cdr:to>
    <cdr:sp macro="" textlink="">
      <cdr:nvSpPr>
        <cdr:cNvPr id="5"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0.70912</cdr:x>
      <cdr:y>0.84788</cdr:y>
    </cdr:from>
    <cdr:to>
      <cdr:x>0.80744</cdr:x>
      <cdr:y>1</cdr:y>
    </cdr:to>
    <cdr:sp macro="" textlink="">
      <cdr:nvSpPr>
        <cdr:cNvPr id="8"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cdr:x>
      <cdr:y>0.95028</cdr:y>
    </cdr:from>
    <cdr:to>
      <cdr:x>0.66024</cdr:x>
      <cdr:y>0.9965</cdr:y>
    </cdr:to>
    <cdr:sp macro="" textlink="">
      <cdr:nvSpPr>
        <cdr:cNvPr id="3" name="Textfeld 2"/>
        <cdr:cNvSpPr txBox="1"/>
      </cdr:nvSpPr>
      <cdr:spPr>
        <a:xfrm xmlns:a="http://schemas.openxmlformats.org/drawingml/2006/main">
          <a:off x="0" y="6536270"/>
          <a:ext cx="5919695" cy="317860"/>
        </a:xfrm>
        <a:prstGeom xmlns:a="http://schemas.openxmlformats.org/drawingml/2006/main" prst="rect">
          <a:avLst/>
        </a:prstGeom>
      </cdr:spPr>
      <cdr:txBody>
        <a:bodyPr xmlns:a="http://schemas.openxmlformats.org/drawingml/2006/main" vertOverflow="clip" wrap="square" tIns="18000" bIns="18000" rtlCol="0"/>
        <a:lstStyle xmlns:a="http://schemas.openxmlformats.org/drawingml/2006/main"/>
        <a:p xmlns:a="http://schemas.openxmlformats.org/drawingml/2006/main">
          <a:endParaRPr lang="de-DE" sz="800"/>
        </a:p>
      </cdr:txBody>
    </cdr:sp>
  </cdr:relSizeAnchor>
</c:userShapes>
</file>

<file path=xl/drawings/drawing6.xml><?xml version="1.0" encoding="utf-8"?>
<c:userShapes xmlns:c="http://schemas.openxmlformats.org/drawingml/2006/chart">
  <cdr:relSizeAnchor xmlns:cdr="http://schemas.openxmlformats.org/drawingml/2006/chartDrawing">
    <cdr:from>
      <cdr:x>0.70912</cdr:x>
      <cdr:y>0.84788</cdr:y>
    </cdr:from>
    <cdr:to>
      <cdr:x>0.80744</cdr:x>
      <cdr:y>1</cdr:y>
    </cdr:to>
    <cdr:sp macro="" textlink="">
      <cdr:nvSpPr>
        <cdr:cNvPr id="4"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0.70912</cdr:x>
      <cdr:y>0.84788</cdr:y>
    </cdr:from>
    <cdr:to>
      <cdr:x>0.80744</cdr:x>
      <cdr:y>1</cdr:y>
    </cdr:to>
    <cdr:sp macro="" textlink="">
      <cdr:nvSpPr>
        <cdr:cNvPr id="2"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0.70912</cdr:x>
      <cdr:y>0.84788</cdr:y>
    </cdr:from>
    <cdr:to>
      <cdr:x>0.80744</cdr:x>
      <cdr:y>1</cdr:y>
    </cdr:to>
    <cdr:sp macro="" textlink="">
      <cdr:nvSpPr>
        <cdr:cNvPr id="5"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0.70912</cdr:x>
      <cdr:y>0.84788</cdr:y>
    </cdr:from>
    <cdr:to>
      <cdr:x>0.80744</cdr:x>
      <cdr:y>1</cdr:y>
    </cdr:to>
    <cdr:sp macro="" textlink="">
      <cdr:nvSpPr>
        <cdr:cNvPr id="8"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0.00269</cdr:x>
      <cdr:y>0.94702</cdr:y>
    </cdr:from>
    <cdr:to>
      <cdr:x>0.66293</cdr:x>
      <cdr:y>0.99324</cdr:y>
    </cdr:to>
    <cdr:sp macro="" textlink="">
      <cdr:nvSpPr>
        <cdr:cNvPr id="3" name="Textfeld 2"/>
        <cdr:cNvSpPr txBox="1"/>
      </cdr:nvSpPr>
      <cdr:spPr>
        <a:xfrm xmlns:a="http://schemas.openxmlformats.org/drawingml/2006/main">
          <a:off x="24510" y="6292123"/>
          <a:ext cx="6005178" cy="307093"/>
        </a:xfrm>
        <a:prstGeom xmlns:a="http://schemas.openxmlformats.org/drawingml/2006/main" prst="rect">
          <a:avLst/>
        </a:prstGeom>
      </cdr:spPr>
      <cdr:txBody>
        <a:bodyPr xmlns:a="http://schemas.openxmlformats.org/drawingml/2006/main" vertOverflow="clip" wrap="square" tIns="18000" bIns="18000" rtlCol="0"/>
        <a:lstStyle xmlns:a="http://schemas.openxmlformats.org/drawingml/2006/main"/>
        <a:p xmlns:a="http://schemas.openxmlformats.org/drawingml/2006/main">
          <a:fld id="{F688E63F-4CB6-4F92-A339-69CD66753956}" type="TxLink">
            <a:rPr lang="en-US" sz="800" b="0" i="0" u="none" strike="noStrike">
              <a:solidFill>
                <a:srgbClr val="000000"/>
              </a:solidFill>
              <a:latin typeface="Arial"/>
              <a:cs typeface="Arial"/>
            </a:rPr>
            <a:pPr/>
            <a:t>Quelle: IT.NRW, Landesdatenbank NRW – Bevölkerungsfortschreibung / Statistik der Geburten und Sterbefälle / Wanderungsstatistik / Bevölkerungsvorausberechnung 2021 - 2050/2070 (Basisvariante); eigene Berechnungen.</a:t>
          </a:fld>
          <a:endParaRPr lang="de-DE" sz="800"/>
        </a:p>
      </cdr:txBody>
    </cdr:sp>
  </cdr:relSizeAnchor>
  <cdr:relSizeAnchor xmlns:cdr="http://schemas.openxmlformats.org/drawingml/2006/chartDrawing">
    <cdr:from>
      <cdr:x>0.66885</cdr:x>
      <cdr:y>0.95987</cdr:y>
    </cdr:from>
    <cdr:to>
      <cdr:x>0.98157</cdr:x>
      <cdr:y>0.98371</cdr:y>
    </cdr:to>
    <cdr:sp macro="" textlink="DATEN!$B$9">
      <cdr:nvSpPr>
        <cdr:cNvPr id="6" name="Textfeld 5"/>
        <cdr:cNvSpPr txBox="1"/>
      </cdr:nvSpPr>
      <cdr:spPr>
        <a:xfrm xmlns:a="http://schemas.openxmlformats.org/drawingml/2006/main">
          <a:off x="6083535" y="6377514"/>
          <a:ext cx="2844328" cy="158396"/>
        </a:xfrm>
        <a:prstGeom xmlns:a="http://schemas.openxmlformats.org/drawingml/2006/main" prst="rect">
          <a:avLst/>
        </a:prstGeom>
      </cdr:spPr>
      <cdr:txBody>
        <a:bodyPr xmlns:a="http://schemas.openxmlformats.org/drawingml/2006/main" vertOverflow="clip" wrap="none" tIns="18000" bIns="18000" rtlCol="0"/>
        <a:lstStyle xmlns:a="http://schemas.openxmlformats.org/drawingml/2006/main"/>
        <a:p xmlns:a="http://schemas.openxmlformats.org/drawingml/2006/main">
          <a:fld id="{2013262D-E2B5-4685-884C-0A10ED6B1B20}" type="TxLink">
            <a:rPr lang="en-US" sz="800" b="0" i="0" u="none" strike="noStrike">
              <a:solidFill>
                <a:srgbClr val="000000"/>
              </a:solidFill>
              <a:latin typeface="Arial" panose="020B0604020202020204" pitchFamily="34" charset="0"/>
              <a:cs typeface="Arial" panose="020B0604020202020204" pitchFamily="34" charset="0"/>
            </a:rPr>
            <a:pPr/>
            <a:t>© November 2025 – Bezirksregierung Münster - Dezernat 32</a:t>
          </a:fld>
          <a:endParaRPr lang="de-DE" sz="8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16</xdr:col>
      <xdr:colOff>308267</xdr:colOff>
      <xdr:row>2</xdr:row>
      <xdr:rowOff>33866</xdr:rowOff>
    </xdr:from>
    <xdr:to>
      <xdr:col>18</xdr:col>
      <xdr:colOff>661958</xdr:colOff>
      <xdr:row>2</xdr:row>
      <xdr:rowOff>569666</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83" t="16057" r="14838" b="15701"/>
        <a:stretch/>
      </xdr:blipFill>
      <xdr:spPr>
        <a:xfrm>
          <a:off x="7947148" y="576032"/>
          <a:ext cx="1389472" cy="535800"/>
        </a:xfrm>
        <a:prstGeom prst="rect">
          <a:avLst/>
        </a:prstGeom>
      </xdr:spPr>
    </xdr:pic>
    <xdr:clientData/>
  </xdr:twoCellAnchor>
  <xdr:twoCellAnchor editAs="oneCell">
    <xdr:from>
      <xdr:col>6</xdr:col>
      <xdr:colOff>190500</xdr:colOff>
      <xdr:row>0</xdr:row>
      <xdr:rowOff>83820</xdr:rowOff>
    </xdr:from>
    <xdr:to>
      <xdr:col>11</xdr:col>
      <xdr:colOff>0</xdr:colOff>
      <xdr:row>0</xdr:row>
      <xdr:rowOff>289560</xdr:rowOff>
    </xdr:to>
    <xdr:sp macro="" textlink="">
      <xdr:nvSpPr>
        <xdr:cNvPr id="13313" name="Drop Down 1" hidden="1">
          <a:extLst>
            <a:ext uri="{63B3BB69-23CF-44E3-9099-C40C66FF867C}">
              <a14:compatExt xmlns:a14="http://schemas.microsoft.com/office/drawing/2010/main"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xdr:from>
      <xdr:col>0</xdr:col>
      <xdr:colOff>11640</xdr:colOff>
      <xdr:row>4</xdr:row>
      <xdr:rowOff>8092</xdr:rowOff>
    </xdr:from>
    <xdr:to>
      <xdr:col>19</xdr:col>
      <xdr:colOff>77137</xdr:colOff>
      <xdr:row>43</xdr:row>
      <xdr:rowOff>137159</xdr:rowOff>
    </xdr:to>
    <xdr:grpSp>
      <xdr:nvGrpSpPr>
        <xdr:cNvPr id="10" name="Gruppieren 9">
          <a:extLst>
            <a:ext uri="{FF2B5EF4-FFF2-40B4-BE49-F238E27FC236}">
              <a16:creationId xmlns:a16="http://schemas.microsoft.com/office/drawing/2014/main" id="{00000000-0008-0000-0400-00000A000000}"/>
            </a:ext>
          </a:extLst>
        </xdr:cNvPr>
        <xdr:cNvGrpSpPr/>
      </xdr:nvGrpSpPr>
      <xdr:grpSpPr>
        <a:xfrm>
          <a:off x="11640" y="1335242"/>
          <a:ext cx="9088847" cy="6320317"/>
          <a:chOff x="11640" y="1343278"/>
          <a:chExt cx="9452258" cy="6437525"/>
        </a:xfrm>
      </xdr:grpSpPr>
      <xdr:grpSp>
        <xdr:nvGrpSpPr>
          <xdr:cNvPr id="4" name="Gruppieren 3">
            <a:extLst>
              <a:ext uri="{FF2B5EF4-FFF2-40B4-BE49-F238E27FC236}">
                <a16:creationId xmlns:a16="http://schemas.microsoft.com/office/drawing/2014/main" id="{00000000-0008-0000-0400-000004000000}"/>
              </a:ext>
            </a:extLst>
          </xdr:cNvPr>
          <xdr:cNvGrpSpPr/>
        </xdr:nvGrpSpPr>
        <xdr:grpSpPr>
          <a:xfrm>
            <a:off x="11640" y="1343278"/>
            <a:ext cx="9452258" cy="6344156"/>
            <a:chOff x="11640" y="1343278"/>
            <a:chExt cx="9452258" cy="5405480"/>
          </a:xfrm>
        </xdr:grpSpPr>
        <xdr:graphicFrame macro="">
          <xdr:nvGraphicFramePr>
            <xdr:cNvPr id="5" name="Diagramm 4">
              <a:extLst>
                <a:ext uri="{FF2B5EF4-FFF2-40B4-BE49-F238E27FC236}">
                  <a16:creationId xmlns:a16="http://schemas.microsoft.com/office/drawing/2014/main" id="{00000000-0008-0000-0400-000005000000}"/>
                </a:ext>
              </a:extLst>
            </xdr:cNvPr>
            <xdr:cNvGraphicFramePr>
              <a:graphicFrameLocks/>
            </xdr:cNvGraphicFramePr>
          </xdr:nvGraphicFramePr>
          <xdr:xfrm>
            <a:off x="11640" y="1343278"/>
            <a:ext cx="9452258" cy="5405480"/>
          </xdr:xfrm>
          <a:graphic>
            <a:graphicData uri="http://schemas.openxmlformats.org/drawingml/2006/chart">
              <c:chart xmlns:c="http://schemas.openxmlformats.org/drawingml/2006/chart" xmlns:r="http://schemas.openxmlformats.org/officeDocument/2006/relationships" r:id="rId2"/>
            </a:graphicData>
          </a:graphic>
        </xdr:graphicFrame>
        <xdr:sp macro="" textlink="DATEN!$B$163">
          <xdr:nvSpPr>
            <xdr:cNvPr id="3" name="Textfeld 2">
              <a:extLst>
                <a:ext uri="{FF2B5EF4-FFF2-40B4-BE49-F238E27FC236}">
                  <a16:creationId xmlns:a16="http://schemas.microsoft.com/office/drawing/2014/main" id="{00000000-0008-0000-0400-000003000000}"/>
                </a:ext>
              </a:extLst>
            </xdr:cNvPr>
            <xdr:cNvSpPr txBox="1"/>
          </xdr:nvSpPr>
          <xdr:spPr>
            <a:xfrm rot="16200000">
              <a:off x="-288499" y="3709653"/>
              <a:ext cx="12825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CA60D82C-5F0C-4F1B-84C6-BC33B295F6A8}" type="TxLink">
                <a:rPr lang="en-US" sz="1000" b="0" i="0" u="none" strike="noStrike">
                  <a:solidFill>
                    <a:schemeClr val="tx1">
                      <a:lumMod val="65000"/>
                      <a:lumOff val="35000"/>
                    </a:schemeClr>
                  </a:solidFill>
                  <a:latin typeface="Arial" panose="020B0604020202020204" pitchFamily="34" charset="0"/>
                  <a:ea typeface="Tahoma"/>
                  <a:cs typeface="Arial" panose="020B0604020202020204" pitchFamily="34" charset="0"/>
                </a:rPr>
                <a:pPr algn="ctr"/>
                <a:t>Index 2000 = 100</a:t>
              </a:fld>
              <a:endParaRPr lang="de-DE" sz="1000">
                <a:solidFill>
                  <a:schemeClr val="tx1">
                    <a:lumMod val="65000"/>
                    <a:lumOff val="35000"/>
                  </a:schemeClr>
                </a:solidFill>
                <a:latin typeface="Arial" panose="020B0604020202020204" pitchFamily="34" charset="0"/>
                <a:cs typeface="Arial" panose="020B0604020202020204" pitchFamily="34" charset="0"/>
              </a:endParaRPr>
            </a:p>
          </xdr:txBody>
        </xdr:sp>
      </xdr:grpSp>
      <xdr:sp macro="" textlink="">
        <xdr:nvSpPr>
          <xdr:cNvPr id="9" name="Textfeld 8">
            <a:extLst>
              <a:ext uri="{FF2B5EF4-FFF2-40B4-BE49-F238E27FC236}">
                <a16:creationId xmlns:a16="http://schemas.microsoft.com/office/drawing/2014/main" id="{00000000-0008-0000-0400-000009000000}"/>
              </a:ext>
            </a:extLst>
          </xdr:cNvPr>
          <xdr:cNvSpPr txBox="1"/>
        </xdr:nvSpPr>
        <xdr:spPr>
          <a:xfrm>
            <a:off x="837027" y="7284299"/>
            <a:ext cx="4264503" cy="496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chemeClr val="tx1"/>
                </a:solidFill>
                <a:effectLst/>
                <a:latin typeface="Arial" panose="020B0604020202020204" pitchFamily="34" charset="0"/>
                <a:ea typeface="+mn-ea"/>
                <a:cs typeface="Arial" panose="020B0604020202020204" pitchFamily="34" charset="0"/>
              </a:rPr>
              <a:t>Quelle: IT.NRW, Landesdatenbank NRW – Bevölkerungsfortschreibung / Bevölkerungs-vorausberechnung 2021 - 2050/2070 (Basisvariante); eigene Berechnungen.</a:t>
            </a:r>
            <a:endParaRPr lang="de-DE" sz="800">
              <a:latin typeface="Arial" panose="020B0604020202020204" pitchFamily="34" charset="0"/>
              <a:cs typeface="Arial" panose="020B0604020202020204" pitchFamily="34" charset="0"/>
            </a:endParaRPr>
          </a:p>
        </xdr:txBody>
      </xdr:sp>
      <xdr:sp macro="" textlink="DATEN!$B$9">
        <xdr:nvSpPr>
          <xdr:cNvPr id="11" name="Textfeld 10">
            <a:extLst>
              <a:ext uri="{FF2B5EF4-FFF2-40B4-BE49-F238E27FC236}">
                <a16:creationId xmlns:a16="http://schemas.microsoft.com/office/drawing/2014/main" id="{00000000-0008-0000-0400-00000B000000}"/>
              </a:ext>
            </a:extLst>
          </xdr:cNvPr>
          <xdr:cNvSpPr txBox="1"/>
        </xdr:nvSpPr>
        <xdr:spPr>
          <a:xfrm>
            <a:off x="5718512" y="7371844"/>
            <a:ext cx="3538778" cy="258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fld id="{9E3F15DC-8B0E-4085-87A2-9087283DC0DC}" type="TxLink">
              <a:rPr lang="en-US" sz="1100" b="0" i="0" u="none" strike="noStrike">
                <a:solidFill>
                  <a:srgbClr val="000000"/>
                </a:solidFill>
                <a:latin typeface="Calibri"/>
                <a:cs typeface="Calibri"/>
              </a:rPr>
              <a:pPr marL="0" marR="0" lvl="0" indent="0" defTabSz="914400" eaLnBrk="1" fontAlgn="auto" latinLnBrk="0" hangingPunct="1">
                <a:lnSpc>
                  <a:spcPct val="100000"/>
                </a:lnSpc>
                <a:spcBef>
                  <a:spcPts val="0"/>
                </a:spcBef>
                <a:spcAft>
                  <a:spcPts val="0"/>
                </a:spcAft>
                <a:buClrTx/>
                <a:buSzTx/>
                <a:buFontTx/>
                <a:buNone/>
                <a:tabLst/>
                <a:defRPr/>
              </a:pPr>
              <a:t>© November 2025 – Bezirksregierung Münster - Dezernat 32</a:t>
            </a:fld>
            <a:endParaRPr lang="de-DE" sz="800">
              <a:latin typeface="Arial" panose="020B0604020202020204" pitchFamily="34" charset="0"/>
              <a:cs typeface="Arial" panose="020B0604020202020204" pitchFamily="34" charset="0"/>
            </a:endParaRPr>
          </a:p>
        </xdr:txBody>
      </xdr:sp>
    </xdr:grpSp>
    <xdr:clientData/>
  </xdr:twoCellAnchor>
  <mc:AlternateContent xmlns:mc="http://schemas.openxmlformats.org/markup-compatibility/2006">
    <mc:Choice xmlns:a14="http://schemas.microsoft.com/office/drawing/2010/main" Requires="a14">
      <xdr:twoCellAnchor editAs="oneCell">
        <xdr:from>
          <xdr:col>6</xdr:col>
          <xdr:colOff>190500</xdr:colOff>
          <xdr:row>0</xdr:row>
          <xdr:rowOff>82550</xdr:rowOff>
        </xdr:from>
        <xdr:to>
          <xdr:col>11</xdr:col>
          <xdr:colOff>0</xdr:colOff>
          <xdr:row>0</xdr:row>
          <xdr:rowOff>292100</xdr:rowOff>
        </xdr:to>
        <xdr:sp macro="" textlink="">
          <xdr:nvSpPr>
            <xdr:cNvPr id="6" name="Drop Down 1" hidden="1">
              <a:extLst>
                <a:ext uri="{63B3BB69-23CF-44E3-9099-C40C66FF867C}">
                  <a14:compatExt spid="_x0000_s13313"/>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c:userShapes xmlns:c="http://schemas.openxmlformats.org/drawingml/2006/chart">
  <cdr:relSizeAnchor xmlns:cdr="http://schemas.openxmlformats.org/drawingml/2006/chartDrawing">
    <cdr:from>
      <cdr:x>0.70912</cdr:x>
      <cdr:y>0.84788</cdr:y>
    </cdr:from>
    <cdr:to>
      <cdr:x>0.80744</cdr:x>
      <cdr:y>1</cdr:y>
    </cdr:to>
    <cdr:sp macro="" textlink="">
      <cdr:nvSpPr>
        <cdr:cNvPr id="4"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0.70912</cdr:x>
      <cdr:y>0.84788</cdr:y>
    </cdr:from>
    <cdr:to>
      <cdr:x>0.80744</cdr:x>
      <cdr:y>1</cdr:y>
    </cdr:to>
    <cdr:sp macro="" textlink="">
      <cdr:nvSpPr>
        <cdr:cNvPr id="2"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0.70912</cdr:x>
      <cdr:y>0.84788</cdr:y>
    </cdr:from>
    <cdr:to>
      <cdr:x>0.80744</cdr:x>
      <cdr:y>1</cdr:y>
    </cdr:to>
    <cdr:sp macro="" textlink="">
      <cdr:nvSpPr>
        <cdr:cNvPr id="5"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0.70912</cdr:x>
      <cdr:y>0.84788</cdr:y>
    </cdr:from>
    <cdr:to>
      <cdr:x>0.80744</cdr:x>
      <cdr:y>1</cdr:y>
    </cdr:to>
    <cdr:sp macro="" textlink="">
      <cdr:nvSpPr>
        <cdr:cNvPr id="8" name="Textfeld 3"/>
        <cdr:cNvSpPr txBox="1"/>
      </cdr:nvSpPr>
      <cdr:spPr>
        <a:xfrm xmlns:a="http://schemas.openxmlformats.org/drawingml/2006/main">
          <a:off x="6595462" y="555491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cdr:x>
      <cdr:y>0.95028</cdr:y>
    </cdr:from>
    <cdr:to>
      <cdr:x>0.66024</cdr:x>
      <cdr:y>0.9965</cdr:y>
    </cdr:to>
    <cdr:sp macro="" textlink="">
      <cdr:nvSpPr>
        <cdr:cNvPr id="3" name="Textfeld 2"/>
        <cdr:cNvSpPr txBox="1"/>
      </cdr:nvSpPr>
      <cdr:spPr>
        <a:xfrm xmlns:a="http://schemas.openxmlformats.org/drawingml/2006/main">
          <a:off x="0" y="6536270"/>
          <a:ext cx="5919695" cy="317860"/>
        </a:xfrm>
        <a:prstGeom xmlns:a="http://schemas.openxmlformats.org/drawingml/2006/main" prst="rect">
          <a:avLst/>
        </a:prstGeom>
      </cdr:spPr>
      <cdr:txBody>
        <a:bodyPr xmlns:a="http://schemas.openxmlformats.org/drawingml/2006/main" vertOverflow="clip" wrap="square" tIns="18000" bIns="18000" rtlCol="0"/>
        <a:lstStyle xmlns:a="http://schemas.openxmlformats.org/drawingml/2006/main"/>
        <a:p xmlns:a="http://schemas.openxmlformats.org/drawingml/2006/main">
          <a:endParaRPr lang="de-DE" sz="800"/>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16</xdr:col>
      <xdr:colOff>308267</xdr:colOff>
      <xdr:row>2</xdr:row>
      <xdr:rowOff>33866</xdr:rowOff>
    </xdr:from>
    <xdr:to>
      <xdr:col>18</xdr:col>
      <xdr:colOff>661958</xdr:colOff>
      <xdr:row>2</xdr:row>
      <xdr:rowOff>569666</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83" t="16057" r="14838" b="15701"/>
        <a:stretch/>
      </xdr:blipFill>
      <xdr:spPr>
        <a:xfrm>
          <a:off x="7955240" y="576032"/>
          <a:ext cx="1389472" cy="535800"/>
        </a:xfrm>
        <a:prstGeom prst="rect">
          <a:avLst/>
        </a:prstGeom>
      </xdr:spPr>
    </xdr:pic>
    <xdr:clientData/>
  </xdr:twoCellAnchor>
  <xdr:oneCellAnchor>
    <xdr:from>
      <xdr:col>4</xdr:col>
      <xdr:colOff>28</xdr:colOff>
      <xdr:row>3</xdr:row>
      <xdr:rowOff>0</xdr:rowOff>
    </xdr:from>
    <xdr:ext cx="5129943" cy="4237200"/>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09728" y="1165860"/>
          <a:ext cx="5129943" cy="4237200"/>
        </a:xfrm>
        <a:prstGeom prst="rect">
          <a:avLst/>
        </a:prstGeom>
      </xdr:spPr>
    </xdr:pic>
    <xdr:clientData/>
  </xdr:oneCellAnchor>
  <xdr:oneCellAnchor>
    <xdr:from>
      <xdr:col>4</xdr:col>
      <xdr:colOff>28</xdr:colOff>
      <xdr:row>29</xdr:row>
      <xdr:rowOff>0</xdr:rowOff>
    </xdr:from>
    <xdr:ext cx="5129943" cy="4237200"/>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409728" y="5524500"/>
          <a:ext cx="5129943" cy="423720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twitter.com/BezRegMuenster" TargetMode="External"/><Relationship Id="rId7" Type="http://schemas.openxmlformats.org/officeDocument/2006/relationships/drawing" Target="../drawings/drawing2.xml"/><Relationship Id="rId2" Type="http://schemas.openxmlformats.org/officeDocument/2006/relationships/hyperlink" Target="https://www.bezreg-muenster.de/de/index.html" TargetMode="External"/><Relationship Id="rId1" Type="http://schemas.openxmlformats.org/officeDocument/2006/relationships/hyperlink" Target="mailto:poststelle@brms.nrw.de" TargetMode="External"/><Relationship Id="rId6" Type="http://schemas.openxmlformats.org/officeDocument/2006/relationships/printerSettings" Target="../printerSettings/printerSettings2.bin"/><Relationship Id="rId5" Type="http://schemas.openxmlformats.org/officeDocument/2006/relationships/hyperlink" Target="https://www.bezreg-muenster.de/de/regionalplanung/raumbeobachtung_statistik/index.html" TargetMode="External"/><Relationship Id="rId4" Type="http://schemas.openxmlformats.org/officeDocument/2006/relationships/hyperlink" Target="https://www.instagram.com/bezregmuenster/"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showRowColHeaders="0" tabSelected="1" zoomScaleNormal="100" workbookViewId="0">
      <selection activeCell="M27" sqref="M27"/>
    </sheetView>
  </sheetViews>
  <sheetFormatPr baseColWidth="10" defaultColWidth="10.90625" defaultRowHeight="12.5" x14ac:dyDescent="0.25"/>
  <cols>
    <col min="1" max="1" width="3.36328125" style="27" customWidth="1"/>
    <col min="2" max="2" width="79.81640625" style="27" customWidth="1"/>
    <col min="3" max="3" width="10.81640625" style="27" customWidth="1"/>
    <col min="4" max="16384" width="10.90625" style="27"/>
  </cols>
  <sheetData>
    <row r="1" spans="1:3" s="26" customFormat="1" ht="96" customHeight="1" x14ac:dyDescent="0.25">
      <c r="A1" s="107"/>
      <c r="B1" s="108"/>
      <c r="C1" s="108"/>
    </row>
    <row r="3" spans="1:3" ht="23" x14ac:dyDescent="0.25">
      <c r="B3" s="28"/>
    </row>
    <row r="24" spans="2:2" ht="140" x14ac:dyDescent="0.6">
      <c r="B24" s="29" t="str">
        <f>DATEN!$C$173</f>
        <v>Bevölkerungentwicklung
im Regierungsbezirk Münster
2000 - 2024 (Stand) und
2024 - 2050 (Vorausberechnung IT.NRW – Basis: Zensus 2022)</v>
      </c>
    </row>
  </sheetData>
  <sheetProtection algorithmName="SHA-512" hashValue="2LrYyK8Xuc4y5KdBm6DMM6prQanbTTomrTmorXGtNaZ9uaKUFRrSNhwG1gA78dZ5jAmmbx3mrV7ClbfeRu6MjA==" saltValue="xKfiAxXHuDR6zeU//0464g==" spinCount="100000" sheet="1" objects="1" scenarios="1"/>
  <mergeCells count="1">
    <mergeCell ref="A1:C1"/>
  </mergeCells>
  <printOptions horizontalCentered="1"/>
  <pageMargins left="0.11811023622047245" right="0.11811023622047245" top="0.78740157480314965" bottom="0.78740157480314965" header="0.31496062992125984" footer="0.31496062992125984"/>
  <pageSetup paperSize="9" orientation="portrait" r:id="rId1"/>
  <headerFooter scaleWithDoc="0" alignWithMargins="0">
    <oddFooter>&amp;L&amp;9© August 2025 – Bezirksregierung Münster - Dezernat 32 | Domplatz 1-3, 48161 Münster.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N54"/>
  <sheetViews>
    <sheetView showGridLines="0" showRowColHeaders="0" workbookViewId="0">
      <pane ySplit="2" topLeftCell="A3" activePane="bottomLeft" state="frozen"/>
      <selection pane="bottomLeft" activeCell="C31" sqref="C31"/>
    </sheetView>
  </sheetViews>
  <sheetFormatPr baseColWidth="10" defaultColWidth="10.90625" defaultRowHeight="12.5" x14ac:dyDescent="0.25"/>
  <cols>
    <col min="1" max="1" width="3.453125" style="31" customWidth="1"/>
    <col min="2" max="2" width="11.36328125" style="31" customWidth="1"/>
    <col min="3" max="3" width="50.81640625" style="31" customWidth="1"/>
    <col min="4" max="5" width="11.54296875" style="31" customWidth="1"/>
    <col min="6" max="16384" width="10.90625" style="27"/>
  </cols>
  <sheetData>
    <row r="1" spans="1:14" ht="15.9" customHeight="1" x14ac:dyDescent="0.25">
      <c r="A1" s="30"/>
      <c r="B1" s="30"/>
      <c r="C1" s="30"/>
    </row>
    <row r="2" spans="1:14" s="26" customFormat="1" ht="50.15" customHeight="1" x14ac:dyDescent="0.25">
      <c r="A2" s="32" t="s">
        <v>309</v>
      </c>
      <c r="B2" s="32"/>
      <c r="C2" s="33"/>
      <c r="D2" s="33"/>
      <c r="E2" s="33"/>
      <c r="F2" s="44"/>
      <c r="G2" s="44"/>
      <c r="H2" s="44"/>
      <c r="I2" s="44"/>
      <c r="J2" s="44"/>
      <c r="K2" s="44"/>
      <c r="L2" s="44"/>
      <c r="M2" s="44"/>
      <c r="N2" s="44"/>
    </row>
    <row r="4" spans="1:14" ht="13" x14ac:dyDescent="0.3">
      <c r="A4" s="116" t="s">
        <v>286</v>
      </c>
      <c r="B4" s="108"/>
      <c r="C4" s="108"/>
      <c r="D4" s="108"/>
      <c r="E4" s="108"/>
    </row>
    <row r="6" spans="1:14" x14ac:dyDescent="0.25">
      <c r="A6" s="31" t="s">
        <v>17</v>
      </c>
      <c r="B6" s="120" t="s">
        <v>306</v>
      </c>
      <c r="C6" s="121"/>
      <c r="D6" s="121"/>
      <c r="E6" s="121"/>
    </row>
    <row r="7" spans="1:14" s="35" customFormat="1" ht="8" x14ac:dyDescent="0.2">
      <c r="A7" s="34"/>
      <c r="B7" s="51"/>
      <c r="C7" s="52"/>
      <c r="D7" s="52"/>
      <c r="E7" s="52"/>
    </row>
    <row r="8" spans="1:14" x14ac:dyDescent="0.25">
      <c r="A8" s="31" t="s">
        <v>18</v>
      </c>
      <c r="B8" s="120" t="s">
        <v>307</v>
      </c>
      <c r="C8" s="121"/>
      <c r="D8" s="121"/>
      <c r="E8" s="121"/>
    </row>
    <row r="9" spans="1:14" s="35" customFormat="1" ht="8" x14ac:dyDescent="0.2">
      <c r="A9" s="34"/>
      <c r="B9" s="51"/>
      <c r="C9" s="52"/>
      <c r="D9" s="52"/>
      <c r="E9" s="52"/>
    </row>
    <row r="10" spans="1:14" x14ac:dyDescent="0.25">
      <c r="A10" s="31" t="s">
        <v>19</v>
      </c>
      <c r="B10" s="122" t="str">
        <f>"Bevölkerungsentwicklung (" &amp; DATEN!$B$163 &amp; ") für ausgewählte Gebietseinheit (Abbildung)"</f>
        <v>Bevölkerungsentwicklung (Index 2000 = 100) für ausgewählte Gebietseinheit (Abbildung)</v>
      </c>
      <c r="C10" s="122"/>
      <c r="D10" s="122"/>
      <c r="E10" s="122"/>
    </row>
    <row r="11" spans="1:14" s="35" customFormat="1" ht="8" x14ac:dyDescent="0.2">
      <c r="A11" s="34"/>
      <c r="B11" s="53"/>
      <c r="C11" s="53"/>
      <c r="D11" s="53"/>
      <c r="E11" s="53"/>
    </row>
    <row r="12" spans="1:14" x14ac:dyDescent="0.25">
      <c r="B12" s="123"/>
      <c r="C12" s="124"/>
      <c r="D12" s="124"/>
      <c r="E12" s="124"/>
    </row>
    <row r="13" spans="1:14" x14ac:dyDescent="0.25">
      <c r="B13" s="124"/>
      <c r="C13" s="124"/>
      <c r="D13" s="124"/>
      <c r="E13" s="124"/>
    </row>
    <row r="14" spans="1:14" s="35" customFormat="1" ht="8" x14ac:dyDescent="0.2">
      <c r="A14" s="34"/>
      <c r="B14" s="54"/>
      <c r="C14" s="54"/>
      <c r="D14" s="54"/>
      <c r="E14" s="54"/>
    </row>
    <row r="15" spans="1:14" x14ac:dyDescent="0.25">
      <c r="B15" s="125"/>
      <c r="C15" s="126"/>
      <c r="D15" s="126"/>
      <c r="E15" s="126"/>
    </row>
    <row r="19" spans="1:5" ht="13" x14ac:dyDescent="0.3">
      <c r="A19" s="116" t="s">
        <v>308</v>
      </c>
      <c r="B19" s="108"/>
      <c r="C19" s="108"/>
      <c r="D19" s="108"/>
      <c r="E19" s="108"/>
    </row>
    <row r="21" spans="1:5" x14ac:dyDescent="0.25">
      <c r="A21" s="127" t="s">
        <v>288</v>
      </c>
      <c r="B21" s="128"/>
      <c r="C21" s="37" t="s">
        <v>304</v>
      </c>
      <c r="D21" s="36"/>
      <c r="E21" s="36"/>
    </row>
    <row r="22" spans="1:5" x14ac:dyDescent="0.25">
      <c r="A22" s="38"/>
      <c r="B22" s="38"/>
      <c r="C22" s="119" t="str">
        <f>DATEN!$E$7 &amp;" - " &amp; DATEN!$H$7 &amp; " (Stand) und " &amp; DATEN!$E$8 &amp;" - " &amp; DATEN!$H$8 &amp; " (Vorausberechnung IT.NRW)"</f>
        <v>2000 - 2024 (Stand) und 2024 - 2050 (Vorausberechnung IT.NRW)</v>
      </c>
      <c r="D22" s="119"/>
      <c r="E22" s="119"/>
    </row>
    <row r="23" spans="1:5" x14ac:dyDescent="0.25">
      <c r="A23" s="38"/>
      <c r="B23" s="38"/>
      <c r="C23" s="36"/>
      <c r="D23" s="36"/>
      <c r="E23" s="36"/>
    </row>
    <row r="24" spans="1:5" x14ac:dyDescent="0.25">
      <c r="A24" s="127" t="s">
        <v>289</v>
      </c>
      <c r="B24" s="128"/>
      <c r="C24" s="115" t="s">
        <v>305</v>
      </c>
      <c r="D24" s="115"/>
      <c r="E24" s="115"/>
    </row>
    <row r="25" spans="1:5" x14ac:dyDescent="0.25">
      <c r="A25" s="128"/>
      <c r="B25" s="128"/>
      <c r="C25" s="115"/>
      <c r="D25" s="115"/>
      <c r="E25" s="115"/>
    </row>
    <row r="26" spans="1:5" x14ac:dyDescent="0.25">
      <c r="A26" s="38"/>
      <c r="B26" s="38"/>
      <c r="C26" s="36"/>
      <c r="D26" s="36"/>
      <c r="E26" s="36"/>
    </row>
    <row r="27" spans="1:5" x14ac:dyDescent="0.25">
      <c r="A27" s="113" t="s">
        <v>303</v>
      </c>
      <c r="B27" s="108"/>
      <c r="C27" s="117" t="s">
        <v>414</v>
      </c>
      <c r="D27" s="118"/>
      <c r="E27" s="118"/>
    </row>
    <row r="28" spans="1:5" x14ac:dyDescent="0.25">
      <c r="A28" s="38"/>
      <c r="B28" s="38"/>
      <c r="C28" s="118"/>
      <c r="D28" s="118"/>
      <c r="E28" s="118"/>
    </row>
    <row r="29" spans="1:5" x14ac:dyDescent="0.25">
      <c r="A29" s="38"/>
      <c r="B29" s="38"/>
      <c r="C29" s="118"/>
      <c r="D29" s="118"/>
      <c r="E29" s="118"/>
    </row>
    <row r="30" spans="1:5" x14ac:dyDescent="0.25">
      <c r="A30" s="38"/>
      <c r="B30" s="38"/>
      <c r="C30" s="36"/>
      <c r="D30" s="36"/>
      <c r="E30" s="36"/>
    </row>
    <row r="31" spans="1:5" x14ac:dyDescent="0.25">
      <c r="A31" s="113" t="s">
        <v>290</v>
      </c>
      <c r="B31" s="108"/>
      <c r="C31" s="48">
        <v>45944</v>
      </c>
      <c r="D31" s="36"/>
      <c r="E31" s="36"/>
    </row>
    <row r="32" spans="1:5" x14ac:dyDescent="0.25">
      <c r="A32" s="38"/>
      <c r="B32" s="38"/>
      <c r="C32" s="36"/>
      <c r="D32" s="36"/>
      <c r="E32" s="36"/>
    </row>
    <row r="33" spans="1:5" x14ac:dyDescent="0.25">
      <c r="A33" s="113" t="s">
        <v>291</v>
      </c>
      <c r="B33" s="108"/>
      <c r="C33" s="36" t="s">
        <v>292</v>
      </c>
      <c r="D33" s="36"/>
      <c r="E33" s="36"/>
    </row>
    <row r="34" spans="1:5" x14ac:dyDescent="0.25">
      <c r="C34" s="36" t="s">
        <v>314</v>
      </c>
      <c r="D34" s="36"/>
      <c r="E34" s="36"/>
    </row>
    <row r="35" spans="1:5" x14ac:dyDescent="0.25">
      <c r="C35" s="36" t="s">
        <v>293</v>
      </c>
      <c r="D35" s="36"/>
      <c r="E35" s="36"/>
    </row>
    <row r="36" spans="1:5" x14ac:dyDescent="0.25">
      <c r="C36" s="36" t="s">
        <v>294</v>
      </c>
      <c r="D36" s="36"/>
      <c r="E36" s="36"/>
    </row>
    <row r="37" spans="1:5" x14ac:dyDescent="0.25">
      <c r="C37" s="36"/>
      <c r="D37" s="36"/>
      <c r="E37" s="36"/>
    </row>
    <row r="38" spans="1:5" x14ac:dyDescent="0.25">
      <c r="A38" s="114" t="s">
        <v>295</v>
      </c>
      <c r="B38" s="108"/>
      <c r="C38" s="55" t="s">
        <v>298</v>
      </c>
      <c r="D38" s="36"/>
      <c r="E38" s="36"/>
    </row>
    <row r="39" spans="1:5" x14ac:dyDescent="0.25">
      <c r="A39" s="114" t="s">
        <v>297</v>
      </c>
      <c r="B39" s="108"/>
      <c r="C39" s="56" t="s">
        <v>296</v>
      </c>
      <c r="D39" s="36"/>
      <c r="E39" s="36"/>
    </row>
    <row r="40" spans="1:5" x14ac:dyDescent="0.25">
      <c r="A40" s="114" t="s">
        <v>299</v>
      </c>
      <c r="B40" s="108"/>
      <c r="C40" s="55" t="s">
        <v>301</v>
      </c>
      <c r="D40" s="36"/>
      <c r="E40" s="36"/>
    </row>
    <row r="41" spans="1:5" x14ac:dyDescent="0.25">
      <c r="A41" s="114" t="s">
        <v>300</v>
      </c>
      <c r="B41" s="108"/>
      <c r="C41" s="57" t="s">
        <v>302</v>
      </c>
      <c r="D41" s="36"/>
      <c r="E41" s="36"/>
    </row>
    <row r="43" spans="1:5" x14ac:dyDescent="0.25">
      <c r="A43" s="31" t="s">
        <v>312</v>
      </c>
      <c r="C43" s="36" t="s">
        <v>313</v>
      </c>
    </row>
    <row r="49" spans="1:5" x14ac:dyDescent="0.25">
      <c r="A49" s="109" t="s">
        <v>310</v>
      </c>
      <c r="B49" s="110"/>
      <c r="C49" s="110"/>
      <c r="D49" s="110"/>
      <c r="E49" s="110"/>
    </row>
    <row r="50" spans="1:5" x14ac:dyDescent="0.25">
      <c r="A50" s="110"/>
      <c r="B50" s="110"/>
      <c r="C50" s="110"/>
      <c r="D50" s="110"/>
      <c r="E50" s="110"/>
    </row>
    <row r="51" spans="1:5" x14ac:dyDescent="0.25">
      <c r="A51" s="111" t="s">
        <v>311</v>
      </c>
      <c r="B51" s="112"/>
      <c r="C51" s="112"/>
      <c r="D51" s="112"/>
      <c r="E51" s="112"/>
    </row>
    <row r="54" spans="1:5" x14ac:dyDescent="0.25">
      <c r="A54" s="113"/>
      <c r="B54" s="108"/>
      <c r="C54" s="108"/>
      <c r="D54" s="108"/>
      <c r="E54" s="108"/>
    </row>
  </sheetData>
  <sheetProtection algorithmName="SHA-512" hashValue="8M8MA4GdcZJKjhCcaSevA1WmhAq8OrQeCjdNQEyJd2GSNW7KhNSj1BXcNLCADs3sgiMvDAGPGMpC4rTVh9K+UQ==" saltValue="4eP1iZpkekgAhM4vouwpgA==" spinCount="100000" sheet="1" objects="1" scenarios="1"/>
  <mergeCells count="22">
    <mergeCell ref="A31:B31"/>
    <mergeCell ref="C24:E25"/>
    <mergeCell ref="A4:E4"/>
    <mergeCell ref="C27:E29"/>
    <mergeCell ref="C22:E22"/>
    <mergeCell ref="B6:E6"/>
    <mergeCell ref="B8:E8"/>
    <mergeCell ref="B10:E10"/>
    <mergeCell ref="B12:E13"/>
    <mergeCell ref="B15:E15"/>
    <mergeCell ref="A19:E19"/>
    <mergeCell ref="A21:B21"/>
    <mergeCell ref="A24:B25"/>
    <mergeCell ref="A27:B27"/>
    <mergeCell ref="A49:E50"/>
    <mergeCell ref="A51:E51"/>
    <mergeCell ref="A54:E54"/>
    <mergeCell ref="A33:B33"/>
    <mergeCell ref="A38:B38"/>
    <mergeCell ref="A39:B39"/>
    <mergeCell ref="A40:B40"/>
    <mergeCell ref="A41:B41"/>
  </mergeCells>
  <hyperlinks>
    <hyperlink ref="B6:E6" location="'1.1'!Z1S1" display="Bevölkerungsentwicklung – Stand und Vorausberechnung für ausgewählte Gebietseinheit (Tabelle)" xr:uid="{00000000-0004-0000-0100-000000000000}"/>
    <hyperlink ref="B8:E8" location="'1.2'!Z1S1" display="Bevölkerungsentwicklung – Stand und Vorausberechnung für ausgewählte Gebietseinheit (Abbildung)" xr:uid="{00000000-0004-0000-0100-000001000000}"/>
    <hyperlink ref="B10:E10" location="'1.3'!Z1S1" display="'1.3'!Z1S1" xr:uid="{00000000-0004-0000-0100-000002000000}"/>
    <hyperlink ref="C38" r:id="rId1" xr:uid="{00000000-0004-0000-0100-000005000000}"/>
    <hyperlink ref="C39" r:id="rId2" xr:uid="{00000000-0004-0000-0100-000006000000}"/>
    <hyperlink ref="C40" r:id="rId3" xr:uid="{00000000-0004-0000-0100-000007000000}"/>
    <hyperlink ref="C41" r:id="rId4" xr:uid="{00000000-0004-0000-0100-000008000000}"/>
    <hyperlink ref="A51:E51" r:id="rId5" display="Startseite | Regionalplanung | Raumbeobachtung – Statistische Daten des Regierungsbezirks." xr:uid="{00000000-0004-0000-0100-000009000000}"/>
  </hyperlinks>
  <pageMargins left="0.70866141732283472" right="0.70866141732283472" top="0.78740157480314965" bottom="0.78740157480314965" header="0.31496062992125984" footer="0.31496062992125984"/>
  <pageSetup paperSize="9" orientation="portrait" r:id="rId6"/>
  <headerFooter scaleWithDoc="0" alignWithMargins="0">
    <oddFooter>&amp;L&amp;9© August 2025 – Bezirksregierung Münster - Dezernat 32 | Domplatz 1-3, 48161 Münster.</oddFooter>
  </headerFooter>
  <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S81"/>
  <sheetViews>
    <sheetView showGridLines="0" showOutlineSymbols="0" zoomScaleNormal="100" workbookViewId="0">
      <pane ySplit="6" topLeftCell="A7" activePane="bottomLeft" state="frozen"/>
      <selection pane="bottomLeft"/>
    </sheetView>
  </sheetViews>
  <sheetFormatPr baseColWidth="10" defaultColWidth="11.54296875" defaultRowHeight="12.5" x14ac:dyDescent="0.25"/>
  <cols>
    <col min="1" max="1" width="3.6328125" style="27" customWidth="1"/>
    <col min="2" max="2" width="5" style="27" customWidth="1"/>
    <col min="3" max="3" width="1.81640625" style="27" customWidth="1"/>
    <col min="4" max="4" width="10.08984375" style="27" customWidth="1"/>
    <col min="5" max="5" width="5.36328125" style="27" customWidth="1"/>
    <col min="6" max="6" width="8" style="27" customWidth="1"/>
    <col min="7" max="7" width="7.1796875" style="27" customWidth="1"/>
    <col min="8" max="8" width="9.08984375" style="27" customWidth="1"/>
    <col min="9" max="9" width="5.36328125" style="27" customWidth="1"/>
    <col min="10" max="10" width="7.36328125" style="27" customWidth="1"/>
    <col min="11" max="11" width="5.36328125" style="27" customWidth="1"/>
    <col min="12" max="12" width="7.36328125" style="27" customWidth="1"/>
    <col min="13" max="13" width="5.36328125" style="27" customWidth="1"/>
    <col min="14" max="14" width="9.81640625" style="27" customWidth="1"/>
    <col min="15" max="15" width="8.90625" style="27" customWidth="1"/>
    <col min="16" max="16" width="5.36328125" style="27" customWidth="1"/>
    <col min="17" max="17" width="8.90625" style="27" customWidth="1"/>
    <col min="18" max="18" width="5.36328125" style="27" customWidth="1"/>
    <col min="19" max="19" width="9.81640625" style="27" customWidth="1"/>
    <col min="20" max="16384" width="11.54296875" style="43"/>
  </cols>
  <sheetData>
    <row r="1" spans="1:19" s="12" customFormat="1" ht="32.15" customHeight="1" x14ac:dyDescent="0.25">
      <c r="A1" s="106"/>
      <c r="B1" s="134" t="s">
        <v>243</v>
      </c>
      <c r="C1" s="135"/>
      <c r="D1" s="135"/>
      <c r="E1" s="135"/>
      <c r="F1" s="135"/>
      <c r="G1" s="58"/>
      <c r="H1" s="58"/>
      <c r="I1" s="58"/>
      <c r="J1" s="58"/>
      <c r="K1" s="58"/>
      <c r="L1" s="58"/>
      <c r="M1" s="58"/>
      <c r="N1" s="59"/>
      <c r="O1" s="58"/>
      <c r="P1" s="58"/>
      <c r="Q1" s="139" t="s">
        <v>14</v>
      </c>
      <c r="R1" s="140"/>
      <c r="S1" s="140"/>
    </row>
    <row r="2" spans="1:19" s="41" customFormat="1" ht="10" x14ac:dyDescent="0.2">
      <c r="A2" s="39"/>
      <c r="B2" s="39"/>
      <c r="C2" s="40"/>
      <c r="D2" s="40"/>
      <c r="E2" s="40"/>
      <c r="F2" s="40"/>
      <c r="Q2" s="42"/>
      <c r="R2" s="40"/>
      <c r="S2" s="40"/>
    </row>
    <row r="3" spans="1:19" ht="50.15" customHeight="1" x14ac:dyDescent="0.25">
      <c r="A3" s="141" t="str">
        <f>"Bevölkerungentwicklung " &amp;DATEN!$E$120 &amp; " –" &amp; CHAR(10) &amp; "1950, 1961, 1970, 1987, "&amp; DATEN!$E$7 &amp;" - " &amp; DATEN!$H$7 &amp; " (Stand), " &amp; DATEN!$E$8 &amp;" - " &amp; DATEN!$H$8 &amp; " (Vorausberechnung IT.NRW – Basis: Zensus 2022)"</f>
        <v>Bevölkerungentwicklung im Reg.-Bez. Münster –
1950, 1961, 1970, 1987, 2000 - 2024 (Stand), 2024 - 2050 (Vorausberechnung IT.NRW – Basis: Zensus 2022)</v>
      </c>
      <c r="B3" s="142"/>
      <c r="C3" s="142"/>
      <c r="D3" s="142"/>
      <c r="E3" s="142"/>
      <c r="F3" s="142"/>
      <c r="G3" s="142"/>
      <c r="H3" s="142"/>
      <c r="I3" s="142"/>
      <c r="J3" s="142"/>
      <c r="K3" s="142"/>
      <c r="L3" s="142"/>
      <c r="M3" s="142"/>
      <c r="N3" s="142"/>
      <c r="O3" s="142"/>
      <c r="P3" s="142"/>
      <c r="Q3" s="143"/>
      <c r="R3" s="143"/>
      <c r="S3" s="143"/>
    </row>
    <row r="4" spans="1:19" ht="12.9" customHeight="1" x14ac:dyDescent="0.25">
      <c r="A4" s="144"/>
      <c r="B4" s="144"/>
      <c r="C4" s="145"/>
      <c r="D4" s="136" t="s">
        <v>11</v>
      </c>
      <c r="E4" s="136"/>
      <c r="F4" s="136"/>
      <c r="G4" s="136"/>
      <c r="H4" s="136"/>
      <c r="I4" s="136"/>
      <c r="J4" s="136" t="s">
        <v>2</v>
      </c>
      <c r="K4" s="136"/>
      <c r="L4" s="136" t="s">
        <v>3</v>
      </c>
      <c r="M4" s="136"/>
      <c r="N4" s="137" t="s">
        <v>10</v>
      </c>
      <c r="O4" s="136" t="s">
        <v>4</v>
      </c>
      <c r="P4" s="136"/>
      <c r="Q4" s="136" t="s">
        <v>5</v>
      </c>
      <c r="R4" s="136"/>
      <c r="S4" s="137" t="s">
        <v>9</v>
      </c>
    </row>
    <row r="5" spans="1:19" ht="23" customHeight="1" x14ac:dyDescent="0.25">
      <c r="A5" s="144"/>
      <c r="B5" s="144"/>
      <c r="C5" s="145"/>
      <c r="D5" s="138"/>
      <c r="E5" s="138"/>
      <c r="F5" s="65" t="s">
        <v>8</v>
      </c>
      <c r="G5" s="65" t="s">
        <v>0</v>
      </c>
      <c r="H5" s="138" t="s">
        <v>1</v>
      </c>
      <c r="I5" s="138"/>
      <c r="J5" s="136"/>
      <c r="K5" s="136"/>
      <c r="L5" s="136"/>
      <c r="M5" s="136"/>
      <c r="N5" s="137"/>
      <c r="O5" s="136"/>
      <c r="P5" s="136"/>
      <c r="Q5" s="136"/>
      <c r="R5" s="136"/>
      <c r="S5" s="137"/>
    </row>
    <row r="6" spans="1:19" ht="11.5" x14ac:dyDescent="0.25">
      <c r="A6" s="146"/>
      <c r="B6" s="146"/>
      <c r="C6" s="147"/>
      <c r="D6" s="66" t="s">
        <v>7</v>
      </c>
      <c r="E6" s="66">
        <v>2000</v>
      </c>
      <c r="F6" s="66" t="s">
        <v>7</v>
      </c>
      <c r="G6" s="66" t="s">
        <v>7</v>
      </c>
      <c r="H6" s="66" t="s">
        <v>7</v>
      </c>
      <c r="I6" s="66">
        <v>2000</v>
      </c>
      <c r="J6" s="66" t="s">
        <v>7</v>
      </c>
      <c r="K6" s="66">
        <v>2000</v>
      </c>
      <c r="L6" s="66" t="s">
        <v>7</v>
      </c>
      <c r="M6" s="66">
        <v>2000</v>
      </c>
      <c r="N6" s="66" t="s">
        <v>7</v>
      </c>
      <c r="O6" s="66" t="s">
        <v>7</v>
      </c>
      <c r="P6" s="66">
        <v>2000</v>
      </c>
      <c r="Q6" s="66" t="s">
        <v>7</v>
      </c>
      <c r="R6" s="66">
        <v>2000</v>
      </c>
      <c r="S6" s="66" t="s">
        <v>7</v>
      </c>
    </row>
    <row r="7" spans="1:19" ht="11.5" x14ac:dyDescent="0.25">
      <c r="A7" s="129" t="s">
        <v>12</v>
      </c>
      <c r="B7" s="67">
        <f>DATEN!$F$13</f>
        <v>1950</v>
      </c>
      <c r="C7" s="68" t="s">
        <v>6</v>
      </c>
      <c r="D7" s="69">
        <f ca="1">IF(ISNA(DATEN!$F128),".      ",DATEN!$F128)</f>
        <v>1882307</v>
      </c>
      <c r="E7" s="70">
        <f ca="1">ROUND(D7/D$11*100,1)</f>
        <v>72.099999999999994</v>
      </c>
      <c r="F7" s="69" t="s">
        <v>247</v>
      </c>
      <c r="G7" s="69" t="str">
        <f>IF(ISNA(DATEN!$G128),".  ",DATEN!$G128)</f>
        <v xml:space="preserve">.  </v>
      </c>
      <c r="H7" s="69" t="str">
        <f ca="1">IF(ISNA(DATEN!$H128),".      ",DATEN!$H128)</f>
        <v xml:space="preserve">.      </v>
      </c>
      <c r="I7" s="71" t="s">
        <v>269</v>
      </c>
      <c r="J7" s="69" t="str">
        <f>IF(ISNA(DATEN!$I128),".      ",DATEN!$I128)</f>
        <v xml:space="preserve">.      </v>
      </c>
      <c r="K7" s="70" t="s">
        <v>247</v>
      </c>
      <c r="L7" s="69" t="str">
        <f>IF(ISNA(DATEN!$J128),".      ",DATEN!$J128)</f>
        <v xml:space="preserve">.      </v>
      </c>
      <c r="M7" s="70" t="s">
        <v>247</v>
      </c>
      <c r="N7" s="72" t="str">
        <f>IF(OR(J7=".      ",L7=".       "),".     ",J7-L7)</f>
        <v xml:space="preserve">.     </v>
      </c>
      <c r="O7" s="69" t="str">
        <f>IF(ISNA(DATEN!$K128),".      ",DATEN!$K128)</f>
        <v xml:space="preserve">.      </v>
      </c>
      <c r="P7" s="70" t="s">
        <v>247</v>
      </c>
      <c r="Q7" s="69" t="str">
        <f>IF(ISNA(DATEN!$K128),".      ",DATEN!$L128)</f>
        <v xml:space="preserve">.      </v>
      </c>
      <c r="R7" s="70" t="s">
        <v>247</v>
      </c>
      <c r="S7" s="72" t="str">
        <f t="shared" ref="S7:S24" si="0">IF(OR(O7=".      ",Q7=".       "),".     ",O7-Q7)</f>
        <v xml:space="preserve">.     </v>
      </c>
    </row>
    <row r="8" spans="1:19" ht="11.5" x14ac:dyDescent="0.25">
      <c r="A8" s="130"/>
      <c r="B8" s="73">
        <f>DATEN!$G$13</f>
        <v>1961</v>
      </c>
      <c r="C8" s="74" t="s">
        <v>6</v>
      </c>
      <c r="D8" s="75">
        <f ca="1">IF(ISNA(DATEN!$F129),".      ",DATEN!$F129)</f>
        <v>2231567</v>
      </c>
      <c r="E8" s="76">
        <f t="shared" ref="E8:E62" ca="1" si="1">ROUND(D8/D$11*100,1)</f>
        <v>85.4</v>
      </c>
      <c r="F8" s="75" t="s">
        <v>247</v>
      </c>
      <c r="G8" s="76" t="str">
        <f>IF(ISNA(DATEN!$G129),".  ",DATEN!$G129)</f>
        <v xml:space="preserve">.  </v>
      </c>
      <c r="H8" s="75" t="str">
        <f ca="1">IF(ISNA(DATEN!$H129),".      ",DATEN!$H129)</f>
        <v xml:space="preserve">.      </v>
      </c>
      <c r="I8" s="77" t="s">
        <v>269</v>
      </c>
      <c r="J8" s="75" t="str">
        <f>IF(ISNA(DATEN!$I129),".      ",DATEN!$I129)</f>
        <v xml:space="preserve">.      </v>
      </c>
      <c r="K8" s="76" t="s">
        <v>247</v>
      </c>
      <c r="L8" s="75" t="str">
        <f>IF(ISNA(DATEN!$J129),".      ",DATEN!$J129)</f>
        <v xml:space="preserve">.      </v>
      </c>
      <c r="M8" s="76" t="s">
        <v>247</v>
      </c>
      <c r="N8" s="78" t="str">
        <f>IF(OR(J8=".      ",L8=".       "),".     ",J8-L8)</f>
        <v xml:space="preserve">.     </v>
      </c>
      <c r="O8" s="75" t="str">
        <f>IF(ISNA(DATEN!$K129),".      ",DATEN!$K129)</f>
        <v xml:space="preserve">.      </v>
      </c>
      <c r="P8" s="76" t="s">
        <v>247</v>
      </c>
      <c r="Q8" s="75" t="str">
        <f>IF(ISNA(DATEN!$K129),".      ",DATEN!$L129)</f>
        <v xml:space="preserve">.      </v>
      </c>
      <c r="R8" s="76" t="s">
        <v>247</v>
      </c>
      <c r="S8" s="78" t="str">
        <f t="shared" si="0"/>
        <v xml:space="preserve">.     </v>
      </c>
    </row>
    <row r="9" spans="1:19" ht="11.5" x14ac:dyDescent="0.25">
      <c r="A9" s="131"/>
      <c r="B9" s="79">
        <f>DATEN!$H$13</f>
        <v>1970</v>
      </c>
      <c r="C9" s="74" t="s">
        <v>6</v>
      </c>
      <c r="D9" s="75">
        <f ca="1">IF(ISNA(DATEN!$F130),".      ",DATEN!$F130)</f>
        <v>2360754</v>
      </c>
      <c r="E9" s="76">
        <f t="shared" ca="1" si="1"/>
        <v>90.4</v>
      </c>
      <c r="F9" s="75" t="s">
        <v>247</v>
      </c>
      <c r="G9" s="76" t="str">
        <f>IF(ISNA(DATEN!$G130),".  ",DATEN!$G130)</f>
        <v xml:space="preserve">.  </v>
      </c>
      <c r="H9" s="75">
        <f ca="1">IF(ISNA(DATEN!$H130),".      ",DATEN!$H130)</f>
        <v>53917</v>
      </c>
      <c r="I9" s="77" t="s">
        <v>269</v>
      </c>
      <c r="J9" s="75" t="str">
        <f>IF(ISNA(DATEN!$I130),".      ",DATEN!$I130)</f>
        <v xml:space="preserve">.      </v>
      </c>
      <c r="K9" s="76" t="s">
        <v>247</v>
      </c>
      <c r="L9" s="75" t="str">
        <f>IF(ISNA(DATEN!$J130),".      ",DATEN!$J130)</f>
        <v xml:space="preserve">.      </v>
      </c>
      <c r="M9" s="76" t="s">
        <v>247</v>
      </c>
      <c r="N9" s="78" t="str">
        <f>IF(OR(J9=".      ",L9=".       "),".     ",J9-L9)</f>
        <v xml:space="preserve">.     </v>
      </c>
      <c r="O9" s="75" t="str">
        <f>IF(ISNA(DATEN!$K130),".      ",DATEN!$K130)</f>
        <v xml:space="preserve">.      </v>
      </c>
      <c r="P9" s="76" t="s">
        <v>247</v>
      </c>
      <c r="Q9" s="75" t="str">
        <f>IF(ISNA(DATEN!$K130),".      ",DATEN!$L130)</f>
        <v xml:space="preserve">.      </v>
      </c>
      <c r="R9" s="76" t="s">
        <v>247</v>
      </c>
      <c r="S9" s="78" t="str">
        <f t="shared" si="0"/>
        <v xml:space="preserve">.     </v>
      </c>
    </row>
    <row r="10" spans="1:19" ht="15.9" customHeight="1" x14ac:dyDescent="0.25">
      <c r="A10" s="131"/>
      <c r="B10" s="79">
        <f>DATEN!$I$13</f>
        <v>1987</v>
      </c>
      <c r="C10" s="74" t="s">
        <v>6</v>
      </c>
      <c r="D10" s="75">
        <f ca="1">IF(ISNA(DATEN!$F131),".      ",DATEN!$F131)</f>
        <v>2389192</v>
      </c>
      <c r="E10" s="76">
        <f t="shared" ca="1" si="1"/>
        <v>91.5</v>
      </c>
      <c r="F10" s="75" t="s">
        <v>247</v>
      </c>
      <c r="G10" s="76" t="str">
        <f>IF(ISNA(DATEN!$G131),".  ",DATEN!$G131)</f>
        <v xml:space="preserve">.  </v>
      </c>
      <c r="H10" s="75">
        <f ca="1">IF(ISNA(DATEN!$H131),".      ",DATEN!$H131)</f>
        <v>129061</v>
      </c>
      <c r="I10" s="77" t="s">
        <v>269</v>
      </c>
      <c r="J10" s="75" t="str">
        <f>IF(ISNA(DATEN!$I131),".      ",DATEN!$I131)</f>
        <v xml:space="preserve">.      </v>
      </c>
      <c r="K10" s="76" t="s">
        <v>247</v>
      </c>
      <c r="L10" s="75" t="str">
        <f>IF(ISNA(DATEN!$J131),".      ",DATEN!$J131)</f>
        <v xml:space="preserve">.      </v>
      </c>
      <c r="M10" s="76" t="s">
        <v>247</v>
      </c>
      <c r="N10" s="78" t="str">
        <f>IF(OR(J10=".      ",L10=".       "),".     ",J10-L10)</f>
        <v xml:space="preserve">.     </v>
      </c>
      <c r="O10" s="75" t="str">
        <f>IF(ISNA(DATEN!$K131),".      ",DATEN!$K131)</f>
        <v xml:space="preserve">.      </v>
      </c>
      <c r="P10" s="76" t="s">
        <v>247</v>
      </c>
      <c r="Q10" s="75" t="str">
        <f>IF(ISNA(DATEN!$K131),".      ",DATEN!$L131)</f>
        <v xml:space="preserve">.      </v>
      </c>
      <c r="R10" s="76" t="s">
        <v>247</v>
      </c>
      <c r="S10" s="78" t="str">
        <f t="shared" si="0"/>
        <v xml:space="preserve">.     </v>
      </c>
    </row>
    <row r="11" spans="1:19" ht="15.9" customHeight="1" x14ac:dyDescent="0.25">
      <c r="A11" s="131"/>
      <c r="B11" s="105">
        <f>DATEN!$E$7</f>
        <v>2000</v>
      </c>
      <c r="C11" s="80"/>
      <c r="D11" s="81">
        <f ca="1">IF(ISNA(DATEN!$F132),".      ",DATEN!$F132)</f>
        <v>2612301</v>
      </c>
      <c r="E11" s="103">
        <f t="shared" ca="1" si="1"/>
        <v>100</v>
      </c>
      <c r="F11" s="83" t="s">
        <v>247</v>
      </c>
      <c r="G11" s="103">
        <f ca="1">IF(ISNA(DATEN!$G132),".  ",DATEN!$G132)</f>
        <v>38.9</v>
      </c>
      <c r="H11" s="81">
        <f ca="1">IF(ISNA(DATEN!$H132),".      ",DATEN!$H132)</f>
        <v>214781</v>
      </c>
      <c r="I11" s="84">
        <f t="shared" ref="I11:M31" ca="1" si="2">ROUND(H11/H$11*100,1)</f>
        <v>100</v>
      </c>
      <c r="J11" s="83">
        <f ca="1">IF(ISNA(DATEN!$I132),".      ",DATEN!$I132)</f>
        <v>26878</v>
      </c>
      <c r="K11" s="84">
        <f t="shared" ca="1" si="2"/>
        <v>100</v>
      </c>
      <c r="L11" s="83">
        <f ca="1">IF(ISNA(DATEN!$J132),".      ",DATEN!$J132)</f>
        <v>25798</v>
      </c>
      <c r="M11" s="84">
        <f t="shared" ca="1" si="2"/>
        <v>100</v>
      </c>
      <c r="N11" s="85">
        <f t="shared" ref="N11:N62" ca="1" si="3">IF(OR(J11=".      ",L11=".       "),".     ",J11-L11)</f>
        <v>1080</v>
      </c>
      <c r="O11" s="83">
        <f ca="1">IF(ISNA(DATEN!$K132),".      ",DATEN!$K132)</f>
        <v>108661</v>
      </c>
      <c r="P11" s="82">
        <f t="shared" ref="P11:R24" ca="1" si="4">ROUND(O11/O$11*100,1)</f>
        <v>100</v>
      </c>
      <c r="Q11" s="83">
        <f ca="1">IF(ISNA(DATEN!$K132),".      ",DATEN!$L132)</f>
        <v>106219</v>
      </c>
      <c r="R11" s="82">
        <f t="shared" ca="1" si="4"/>
        <v>100</v>
      </c>
      <c r="S11" s="85">
        <f t="shared" ca="1" si="0"/>
        <v>2442</v>
      </c>
    </row>
    <row r="12" spans="1:19" ht="11.5" x14ac:dyDescent="0.25">
      <c r="A12" s="131"/>
      <c r="B12" s="104">
        <f>B11+1</f>
        <v>2001</v>
      </c>
      <c r="C12" s="87"/>
      <c r="D12" s="88">
        <f ca="1">IF(ISNA(DATEN!$F133),".      ",DATEN!$F133)</f>
        <v>2620240</v>
      </c>
      <c r="E12" s="76">
        <f t="shared" ca="1" si="1"/>
        <v>100.3</v>
      </c>
      <c r="F12" s="88">
        <f ca="1">D12-D11</f>
        <v>7939</v>
      </c>
      <c r="G12" s="76">
        <f ca="1">IF(ISNA(DATEN!$G133),".  ",DATEN!$G133)</f>
        <v>39.200000000000003</v>
      </c>
      <c r="H12" s="88">
        <f ca="1">IF(ISNA(DATEN!$H133),".      ",DATEN!$H133)</f>
        <v>212573</v>
      </c>
      <c r="I12" s="89">
        <f t="shared" ca="1" si="2"/>
        <v>99</v>
      </c>
      <c r="J12" s="75">
        <f ca="1">IF(ISNA(DATEN!$I133),".      ",DATEN!$I133)</f>
        <v>25535</v>
      </c>
      <c r="K12" s="76">
        <f t="shared" ca="1" si="2"/>
        <v>95</v>
      </c>
      <c r="L12" s="75">
        <f ca="1">IF(ISNA(DATEN!$J133),".      ",DATEN!$J133)</f>
        <v>24945</v>
      </c>
      <c r="M12" s="76">
        <f t="shared" ca="1" si="2"/>
        <v>96.7</v>
      </c>
      <c r="N12" s="78">
        <f t="shared" ca="1" si="3"/>
        <v>590</v>
      </c>
      <c r="O12" s="75">
        <f ca="1">IF(ISNA(DATEN!$K133),".      ",DATEN!$K133)</f>
        <v>110375</v>
      </c>
      <c r="P12" s="76">
        <f t="shared" ca="1" si="4"/>
        <v>101.6</v>
      </c>
      <c r="Q12" s="75">
        <f ca="1">IF(ISNA(DATEN!$K133),".      ",DATEN!$L133)</f>
        <v>103026</v>
      </c>
      <c r="R12" s="76">
        <f t="shared" ca="1" si="4"/>
        <v>97</v>
      </c>
      <c r="S12" s="78">
        <f t="shared" ca="1" si="0"/>
        <v>7349</v>
      </c>
    </row>
    <row r="13" spans="1:19" ht="11.5" x14ac:dyDescent="0.25">
      <c r="A13" s="131"/>
      <c r="B13" s="104">
        <f t="shared" ref="B13:B62" si="5">B12+1</f>
        <v>2002</v>
      </c>
      <c r="C13" s="87"/>
      <c r="D13" s="88">
        <f ca="1">IF(ISNA(DATEN!$F134),".      ",DATEN!$F134)</f>
        <v>2625637</v>
      </c>
      <c r="E13" s="76">
        <f t="shared" ca="1" si="1"/>
        <v>100.5</v>
      </c>
      <c r="F13" s="88">
        <f t="shared" ref="F13:F62" ca="1" si="6">D13-D12</f>
        <v>5397</v>
      </c>
      <c r="G13" s="76">
        <f ca="1">IF(ISNA(DATEN!$G134),".  ",DATEN!$G134)</f>
        <v>39.700000000000003</v>
      </c>
      <c r="H13" s="88">
        <f ca="1">IF(ISNA(DATEN!$H134),".      ",DATEN!$H134)</f>
        <v>211304</v>
      </c>
      <c r="I13" s="89">
        <f t="shared" ca="1" si="2"/>
        <v>98.4</v>
      </c>
      <c r="J13" s="75">
        <f ca="1">IF(ISNA(DATEN!$I134),".      ",DATEN!$I134)</f>
        <v>24380</v>
      </c>
      <c r="K13" s="76">
        <f t="shared" ca="1" si="2"/>
        <v>90.7</v>
      </c>
      <c r="L13" s="75">
        <f ca="1">IF(ISNA(DATEN!$J134),".      ",DATEN!$J134)</f>
        <v>26070</v>
      </c>
      <c r="M13" s="76">
        <f t="shared" ca="1" si="2"/>
        <v>101.1</v>
      </c>
      <c r="N13" s="78">
        <f t="shared" ca="1" si="3"/>
        <v>-1690</v>
      </c>
      <c r="O13" s="75">
        <f ca="1">IF(ISNA(DATEN!$K134),".      ",DATEN!$K134)</f>
        <v>109924</v>
      </c>
      <c r="P13" s="76">
        <f t="shared" ca="1" si="4"/>
        <v>101.2</v>
      </c>
      <c r="Q13" s="75">
        <f ca="1">IF(ISNA(DATEN!$K134),".      ",DATEN!$L134)</f>
        <v>102837</v>
      </c>
      <c r="R13" s="76">
        <f t="shared" ca="1" si="4"/>
        <v>96.8</v>
      </c>
      <c r="S13" s="78">
        <f t="shared" ca="1" si="0"/>
        <v>7087</v>
      </c>
    </row>
    <row r="14" spans="1:19" ht="11.5" x14ac:dyDescent="0.25">
      <c r="A14" s="131"/>
      <c r="B14" s="104">
        <f t="shared" si="5"/>
        <v>2003</v>
      </c>
      <c r="C14" s="87"/>
      <c r="D14" s="88">
        <f ca="1">IF(ISNA(DATEN!$F135),".      ",DATEN!$F135)</f>
        <v>2625745</v>
      </c>
      <c r="E14" s="76">
        <f t="shared" ca="1" si="1"/>
        <v>100.5</v>
      </c>
      <c r="F14" s="88">
        <f t="shared" ca="1" si="6"/>
        <v>108</v>
      </c>
      <c r="G14" s="76">
        <f ca="1">IF(ISNA(DATEN!$G135),".  ",DATEN!$G135)</f>
        <v>40.1</v>
      </c>
      <c r="H14" s="88">
        <f ca="1">IF(ISNA(DATEN!$H135),".      ",DATEN!$H135)</f>
        <v>209672</v>
      </c>
      <c r="I14" s="89">
        <f t="shared" ca="1" si="2"/>
        <v>97.6</v>
      </c>
      <c r="J14" s="75">
        <f ca="1">IF(ISNA(DATEN!$I135),".      ",DATEN!$I135)</f>
        <v>23857</v>
      </c>
      <c r="K14" s="76">
        <f t="shared" ca="1" si="2"/>
        <v>88.8</v>
      </c>
      <c r="L14" s="75">
        <f ca="1">IF(ISNA(DATEN!$J135),".      ",DATEN!$J135)</f>
        <v>26353</v>
      </c>
      <c r="M14" s="76">
        <f t="shared" ca="1" si="2"/>
        <v>102.2</v>
      </c>
      <c r="N14" s="78">
        <f t="shared" ca="1" si="3"/>
        <v>-2496</v>
      </c>
      <c r="O14" s="75">
        <f ca="1">IF(ISNA(DATEN!$K135),".      ",DATEN!$K135)</f>
        <v>107282</v>
      </c>
      <c r="P14" s="76">
        <f t="shared" ca="1" si="4"/>
        <v>98.7</v>
      </c>
      <c r="Q14" s="75">
        <f ca="1">IF(ISNA(DATEN!$K135),".      ",DATEN!$L135)</f>
        <v>104678</v>
      </c>
      <c r="R14" s="76">
        <f t="shared" ca="1" si="4"/>
        <v>98.5</v>
      </c>
      <c r="S14" s="78">
        <f t="shared" ca="1" si="0"/>
        <v>2604</v>
      </c>
    </row>
    <row r="15" spans="1:19" ht="11.5" x14ac:dyDescent="0.25">
      <c r="A15" s="131"/>
      <c r="B15" s="104">
        <f t="shared" si="5"/>
        <v>2004</v>
      </c>
      <c r="C15" s="87"/>
      <c r="D15" s="88">
        <f ca="1">IF(ISNA(DATEN!$F136),".      ",DATEN!$F136)</f>
        <v>2624489</v>
      </c>
      <c r="E15" s="76">
        <f t="shared" ca="1" si="1"/>
        <v>100.5</v>
      </c>
      <c r="F15" s="88">
        <f t="shared" ca="1" si="6"/>
        <v>-1256</v>
      </c>
      <c r="G15" s="76">
        <f ca="1">IF(ISNA(DATEN!$G136),".  ",DATEN!$G136)</f>
        <v>40.6</v>
      </c>
      <c r="H15" s="88">
        <f ca="1">IF(ISNA(DATEN!$H136),".      ",DATEN!$H136)</f>
        <v>207049</v>
      </c>
      <c r="I15" s="89">
        <f t="shared" ca="1" si="2"/>
        <v>96.4</v>
      </c>
      <c r="J15" s="75">
        <f ca="1">IF(ISNA(DATEN!$I136),".      ",DATEN!$I136)</f>
        <v>23595</v>
      </c>
      <c r="K15" s="76">
        <f t="shared" ca="1" si="2"/>
        <v>87.8</v>
      </c>
      <c r="L15" s="75">
        <f ca="1">IF(ISNA(DATEN!$J136),".      ",DATEN!$J136)</f>
        <v>25757</v>
      </c>
      <c r="M15" s="76">
        <f t="shared" ca="1" si="2"/>
        <v>99.8</v>
      </c>
      <c r="N15" s="78">
        <f t="shared" ca="1" si="3"/>
        <v>-2162</v>
      </c>
      <c r="O15" s="75">
        <f ca="1">IF(ISNA(DATEN!$K136),".      ",DATEN!$K136)</f>
        <v>105191</v>
      </c>
      <c r="P15" s="76">
        <f t="shared" ca="1" si="4"/>
        <v>96.8</v>
      </c>
      <c r="Q15" s="75">
        <f ca="1">IF(ISNA(DATEN!$K136),".      ",DATEN!$L136)</f>
        <v>104302</v>
      </c>
      <c r="R15" s="76">
        <f t="shared" ca="1" si="4"/>
        <v>98.2</v>
      </c>
      <c r="S15" s="78">
        <f t="shared" ca="1" si="0"/>
        <v>889</v>
      </c>
    </row>
    <row r="16" spans="1:19" ht="11.5" x14ac:dyDescent="0.25">
      <c r="A16" s="131"/>
      <c r="B16" s="104">
        <f t="shared" si="5"/>
        <v>2005</v>
      </c>
      <c r="C16" s="87"/>
      <c r="D16" s="88">
        <f ca="1">IF(ISNA(DATEN!$F137),".      ",DATEN!$F137)</f>
        <v>2622623</v>
      </c>
      <c r="E16" s="76">
        <f t="shared" ca="1" si="1"/>
        <v>100.4</v>
      </c>
      <c r="F16" s="88">
        <f t="shared" ca="1" si="6"/>
        <v>-1866</v>
      </c>
      <c r="G16" s="76">
        <f ca="1">IF(ISNA(DATEN!$G137),".  ",DATEN!$G137)</f>
        <v>41.1</v>
      </c>
      <c r="H16" s="88">
        <f ca="1">IF(ISNA(DATEN!$H137),".      ",DATEN!$H137)</f>
        <v>204976</v>
      </c>
      <c r="I16" s="89">
        <f t="shared" ca="1" si="2"/>
        <v>95.4</v>
      </c>
      <c r="J16" s="75">
        <f ca="1">IF(ISNA(DATEN!$I137),".      ",DATEN!$I137)</f>
        <v>22419</v>
      </c>
      <c r="K16" s="76">
        <f t="shared" ca="1" si="2"/>
        <v>83.4</v>
      </c>
      <c r="L16" s="75">
        <f ca="1">IF(ISNA(DATEN!$J137),".      ",DATEN!$J137)</f>
        <v>25819</v>
      </c>
      <c r="M16" s="76">
        <f t="shared" ca="1" si="2"/>
        <v>100.1</v>
      </c>
      <c r="N16" s="78">
        <f t="shared" ca="1" si="3"/>
        <v>-3400</v>
      </c>
      <c r="O16" s="75">
        <f ca="1">IF(ISNA(DATEN!$K137),".      ",DATEN!$K137)</f>
        <v>101517</v>
      </c>
      <c r="P16" s="76">
        <f t="shared" ca="1" si="4"/>
        <v>93.4</v>
      </c>
      <c r="Q16" s="75">
        <f ca="1">IF(ISNA(DATEN!$K137),".      ",DATEN!$L137)</f>
        <v>100004</v>
      </c>
      <c r="R16" s="76">
        <f t="shared" ca="1" si="4"/>
        <v>94.1</v>
      </c>
      <c r="S16" s="78">
        <f t="shared" ca="1" si="0"/>
        <v>1513</v>
      </c>
    </row>
    <row r="17" spans="1:19" ht="11.5" x14ac:dyDescent="0.25">
      <c r="A17" s="131"/>
      <c r="B17" s="104">
        <f t="shared" si="5"/>
        <v>2006</v>
      </c>
      <c r="C17" s="87"/>
      <c r="D17" s="88">
        <f ca="1">IF(ISNA(DATEN!$F138),".      ",DATEN!$F138)</f>
        <v>2619372</v>
      </c>
      <c r="E17" s="76">
        <f t="shared" ca="1" si="1"/>
        <v>100.3</v>
      </c>
      <c r="F17" s="88">
        <f t="shared" ca="1" si="6"/>
        <v>-3251</v>
      </c>
      <c r="G17" s="76">
        <f ca="1">IF(ISNA(DATEN!$G138),".  ",DATEN!$G138)</f>
        <v>41.6</v>
      </c>
      <c r="H17" s="88">
        <f ca="1">IF(ISNA(DATEN!$H138),".      ",DATEN!$H138)</f>
        <v>203828</v>
      </c>
      <c r="I17" s="89">
        <f t="shared" ca="1" si="2"/>
        <v>94.9</v>
      </c>
      <c r="J17" s="75">
        <f ca="1">IF(ISNA(DATEN!$I138),".      ",DATEN!$I138)</f>
        <v>21839</v>
      </c>
      <c r="K17" s="76">
        <f t="shared" ca="1" si="2"/>
        <v>81.3</v>
      </c>
      <c r="L17" s="75">
        <f ca="1">IF(ISNA(DATEN!$J138),".      ",DATEN!$J138)</f>
        <v>25817</v>
      </c>
      <c r="M17" s="76">
        <f t="shared" ca="1" si="2"/>
        <v>100.1</v>
      </c>
      <c r="N17" s="78">
        <f t="shared" ca="1" si="3"/>
        <v>-3978</v>
      </c>
      <c r="O17" s="75">
        <f ca="1">IF(ISNA(DATEN!$K138),".      ",DATEN!$K138)</f>
        <v>98375</v>
      </c>
      <c r="P17" s="76">
        <f t="shared" ca="1" si="4"/>
        <v>90.5</v>
      </c>
      <c r="Q17" s="75">
        <f ca="1">IF(ISNA(DATEN!$K138),".      ",DATEN!$L138)</f>
        <v>97661</v>
      </c>
      <c r="R17" s="76">
        <f t="shared" ca="1" si="4"/>
        <v>91.9</v>
      </c>
      <c r="S17" s="78">
        <f t="shared" ca="1" si="0"/>
        <v>714</v>
      </c>
    </row>
    <row r="18" spans="1:19" ht="11.5" x14ac:dyDescent="0.25">
      <c r="A18" s="131"/>
      <c r="B18" s="104">
        <f t="shared" si="5"/>
        <v>2007</v>
      </c>
      <c r="C18" s="87"/>
      <c r="D18" s="88">
        <f ca="1">IF(ISNA(DATEN!$F139),".      ",DATEN!$F139)</f>
        <v>2614361</v>
      </c>
      <c r="E18" s="76">
        <f t="shared" ca="1" si="1"/>
        <v>100.1</v>
      </c>
      <c r="F18" s="88">
        <f t="shared" ca="1" si="6"/>
        <v>-5011</v>
      </c>
      <c r="G18" s="76">
        <f ca="1">IF(ISNA(DATEN!$G139),".  ",DATEN!$G139)</f>
        <v>42.1</v>
      </c>
      <c r="H18" s="88">
        <f ca="1">IF(ISNA(DATEN!$H139),".      ",DATEN!$H139)</f>
        <v>202736</v>
      </c>
      <c r="I18" s="89">
        <f t="shared" ca="1" si="2"/>
        <v>94.4</v>
      </c>
      <c r="J18" s="75">
        <f ca="1">IF(ISNA(DATEN!$I139),".      ",DATEN!$I139)</f>
        <v>22060</v>
      </c>
      <c r="K18" s="76">
        <f t="shared" ca="1" si="2"/>
        <v>82.1</v>
      </c>
      <c r="L18" s="75">
        <f ca="1">IF(ISNA(DATEN!$J139),".      ",DATEN!$J139)</f>
        <v>25944</v>
      </c>
      <c r="M18" s="76">
        <f t="shared" ca="1" si="2"/>
        <v>100.6</v>
      </c>
      <c r="N18" s="78">
        <f t="shared" ca="1" si="3"/>
        <v>-3884</v>
      </c>
      <c r="O18" s="75">
        <f ca="1">IF(ISNA(DATEN!$K139),".      ",DATEN!$K139)</f>
        <v>100674</v>
      </c>
      <c r="P18" s="76">
        <f t="shared" ca="1" si="4"/>
        <v>92.6</v>
      </c>
      <c r="Q18" s="75">
        <f ca="1">IF(ISNA(DATEN!$K139),".      ",DATEN!$L139)</f>
        <v>101802</v>
      </c>
      <c r="R18" s="76">
        <f t="shared" ca="1" si="4"/>
        <v>95.8</v>
      </c>
      <c r="S18" s="78">
        <f t="shared" ca="1" si="0"/>
        <v>-1128</v>
      </c>
    </row>
    <row r="19" spans="1:19" ht="11.5" x14ac:dyDescent="0.25">
      <c r="A19" s="131"/>
      <c r="B19" s="104">
        <f t="shared" si="5"/>
        <v>2008</v>
      </c>
      <c r="C19" s="87"/>
      <c r="D19" s="88">
        <f ca="1">IF(ISNA(DATEN!$F140),".      ",DATEN!$F140)</f>
        <v>2605365</v>
      </c>
      <c r="E19" s="76">
        <f t="shared" ca="1" si="1"/>
        <v>99.7</v>
      </c>
      <c r="F19" s="88">
        <f t="shared" ca="1" si="6"/>
        <v>-8996</v>
      </c>
      <c r="G19" s="76">
        <f ca="1">IF(ISNA(DATEN!$G140),".  ",DATEN!$G140)</f>
        <v>42.6</v>
      </c>
      <c r="H19" s="88">
        <f ca="1">IF(ISNA(DATEN!$H140),".      ",DATEN!$H140)</f>
        <v>200523</v>
      </c>
      <c r="I19" s="89">
        <f t="shared" ca="1" si="2"/>
        <v>93.4</v>
      </c>
      <c r="J19" s="75">
        <f ca="1">IF(ISNA(DATEN!$I140),".      ",DATEN!$I140)</f>
        <v>21743</v>
      </c>
      <c r="K19" s="76">
        <f t="shared" ca="1" si="2"/>
        <v>80.900000000000006</v>
      </c>
      <c r="L19" s="75">
        <f ca="1">IF(ISNA(DATEN!$J140),".      ",DATEN!$J140)</f>
        <v>26838</v>
      </c>
      <c r="M19" s="76">
        <f t="shared" ca="1" si="2"/>
        <v>104</v>
      </c>
      <c r="N19" s="78">
        <f t="shared" ca="1" si="3"/>
        <v>-5095</v>
      </c>
      <c r="O19" s="75">
        <f ca="1">IF(ISNA(DATEN!$K140),".      ",DATEN!$K140)</f>
        <v>103043</v>
      </c>
      <c r="P19" s="76">
        <f t="shared" ca="1" si="4"/>
        <v>94.8</v>
      </c>
      <c r="Q19" s="75">
        <f ca="1">IF(ISNA(DATEN!$K140),".      ",DATEN!$L140)</f>
        <v>106912</v>
      </c>
      <c r="R19" s="76">
        <f t="shared" ca="1" si="4"/>
        <v>100.7</v>
      </c>
      <c r="S19" s="78">
        <f t="shared" ca="1" si="0"/>
        <v>-3869</v>
      </c>
    </row>
    <row r="20" spans="1:19" ht="11.5" x14ac:dyDescent="0.25">
      <c r="A20" s="131"/>
      <c r="B20" s="104">
        <f t="shared" si="5"/>
        <v>2009</v>
      </c>
      <c r="C20" s="87"/>
      <c r="D20" s="88">
        <f ca="1">IF(ISNA(DATEN!$F141),".      ",DATEN!$F141)</f>
        <v>2597636</v>
      </c>
      <c r="E20" s="76">
        <f t="shared" ca="1" si="1"/>
        <v>99.4</v>
      </c>
      <c r="F20" s="88">
        <f t="shared" ca="1" si="6"/>
        <v>-7729</v>
      </c>
      <c r="G20" s="76">
        <f ca="1">IF(ISNA(DATEN!$G141),".  ",DATEN!$G141)</f>
        <v>43.1</v>
      </c>
      <c r="H20" s="88">
        <f ca="1">IF(ISNA(DATEN!$H141),".      ",DATEN!$H141)</f>
        <v>199282</v>
      </c>
      <c r="I20" s="89">
        <f t="shared" ca="1" si="2"/>
        <v>92.8</v>
      </c>
      <c r="J20" s="75">
        <f ca="1">IF(ISNA(DATEN!$I141),".      ",DATEN!$I141)</f>
        <v>21068</v>
      </c>
      <c r="K20" s="76">
        <f t="shared" ca="1" si="2"/>
        <v>78.400000000000006</v>
      </c>
      <c r="L20" s="75">
        <f ca="1">IF(ISNA(DATEN!$J141),".      ",DATEN!$J141)</f>
        <v>26880</v>
      </c>
      <c r="M20" s="76">
        <f t="shared" ca="1" si="2"/>
        <v>104.2</v>
      </c>
      <c r="N20" s="78">
        <f t="shared" ca="1" si="3"/>
        <v>-5812</v>
      </c>
      <c r="O20" s="75">
        <f ca="1">IF(ISNA(DATEN!$K141),".      ",DATEN!$K141)</f>
        <v>106294</v>
      </c>
      <c r="P20" s="76">
        <f t="shared" ca="1" si="4"/>
        <v>97.8</v>
      </c>
      <c r="Q20" s="75">
        <f ca="1">IF(ISNA(DATEN!$K141),".      ",DATEN!$L141)</f>
        <v>108146</v>
      </c>
      <c r="R20" s="76">
        <f t="shared" ca="1" si="4"/>
        <v>101.8</v>
      </c>
      <c r="S20" s="78">
        <f t="shared" ca="1" si="0"/>
        <v>-1852</v>
      </c>
    </row>
    <row r="21" spans="1:19" ht="11.5" x14ac:dyDescent="0.25">
      <c r="A21" s="131"/>
      <c r="B21" s="104">
        <f t="shared" si="5"/>
        <v>2010</v>
      </c>
      <c r="C21" s="87"/>
      <c r="D21" s="88">
        <f ca="1">IF(ISNA(DATEN!$F142),".      ",DATEN!$F142)</f>
        <v>2594291</v>
      </c>
      <c r="E21" s="76">
        <f t="shared" ca="1" si="1"/>
        <v>99.3</v>
      </c>
      <c r="F21" s="88">
        <f t="shared" ca="1" si="6"/>
        <v>-3345</v>
      </c>
      <c r="G21" s="76">
        <f ca="1">IF(ISNA(DATEN!$G142),".  ",DATEN!$G142)</f>
        <v>43.6</v>
      </c>
      <c r="H21" s="88">
        <f ca="1">IF(ISNA(DATEN!$H142),".      ",DATEN!$H142)</f>
        <v>200882</v>
      </c>
      <c r="I21" s="89">
        <f t="shared" ca="1" si="2"/>
        <v>93.5</v>
      </c>
      <c r="J21" s="75">
        <f ca="1">IF(ISNA(DATEN!$I142),".      ",DATEN!$I142)</f>
        <v>21231</v>
      </c>
      <c r="K21" s="76">
        <f t="shared" ca="1" si="2"/>
        <v>79</v>
      </c>
      <c r="L21" s="75">
        <f ca="1">IF(ISNA(DATEN!$J142),".      ",DATEN!$J142)</f>
        <v>26989</v>
      </c>
      <c r="M21" s="76">
        <f t="shared" ca="1" si="2"/>
        <v>104.6</v>
      </c>
      <c r="N21" s="78">
        <f t="shared" ca="1" si="3"/>
        <v>-5758</v>
      </c>
      <c r="O21" s="75">
        <f ca="1">IF(ISNA(DATEN!$K142),".      ",DATEN!$K142)</f>
        <v>109129</v>
      </c>
      <c r="P21" s="76">
        <f t="shared" ca="1" si="4"/>
        <v>100.4</v>
      </c>
      <c r="Q21" s="75">
        <f ca="1">IF(ISNA(DATEN!$K142),".      ",DATEN!$L142)</f>
        <v>106547</v>
      </c>
      <c r="R21" s="76">
        <f t="shared" ca="1" si="4"/>
        <v>100.3</v>
      </c>
      <c r="S21" s="78">
        <f t="shared" ca="1" si="0"/>
        <v>2582</v>
      </c>
    </row>
    <row r="22" spans="1:19" ht="11.5" x14ac:dyDescent="0.25">
      <c r="A22" s="131"/>
      <c r="B22" s="104">
        <f t="shared" si="5"/>
        <v>2011</v>
      </c>
      <c r="C22" s="87"/>
      <c r="D22" s="88">
        <f ca="1">IF(ISNA(DATEN!$F143),".      ",DATEN!$F143)</f>
        <v>2572221</v>
      </c>
      <c r="E22" s="76">
        <f t="shared" ca="1" si="1"/>
        <v>98.5</v>
      </c>
      <c r="F22" s="88">
        <f t="shared" ca="1" si="6"/>
        <v>-22070</v>
      </c>
      <c r="G22" s="76">
        <f ca="1">IF(ISNA(DATEN!$G143),".  ",DATEN!$G143)</f>
        <v>44.2</v>
      </c>
      <c r="H22" s="88">
        <f ca="1">IF(ISNA(DATEN!$H143),".      ",DATEN!$H143)</f>
        <v>180413</v>
      </c>
      <c r="I22" s="89">
        <f t="shared" ca="1" si="2"/>
        <v>84</v>
      </c>
      <c r="J22" s="75">
        <f ca="1">IF(ISNA(DATEN!$I143),".      ",DATEN!$I143)</f>
        <v>20562</v>
      </c>
      <c r="K22" s="76">
        <f t="shared" ca="1" si="2"/>
        <v>76.5</v>
      </c>
      <c r="L22" s="75">
        <f ca="1">IF(ISNA(DATEN!$J143),".      ",DATEN!$J143)</f>
        <v>26958</v>
      </c>
      <c r="M22" s="76">
        <f t="shared" ca="1" si="2"/>
        <v>104.5</v>
      </c>
      <c r="N22" s="78">
        <f t="shared" ca="1" si="3"/>
        <v>-6396</v>
      </c>
      <c r="O22" s="75">
        <f ca="1">IF(ISNA(DATEN!$K143),".      ",DATEN!$K143)</f>
        <v>124364</v>
      </c>
      <c r="P22" s="76">
        <f t="shared" ca="1" si="4"/>
        <v>114.5</v>
      </c>
      <c r="Q22" s="75">
        <f ca="1">IF(ISNA(DATEN!$K143),".      ",DATEN!$L143)</f>
        <v>114560</v>
      </c>
      <c r="R22" s="76">
        <f t="shared" ca="1" si="4"/>
        <v>107.9</v>
      </c>
      <c r="S22" s="78">
        <f t="shared" ca="1" si="0"/>
        <v>9804</v>
      </c>
    </row>
    <row r="23" spans="1:19" ht="11.5" x14ac:dyDescent="0.25">
      <c r="A23" s="131"/>
      <c r="B23" s="104">
        <f t="shared" si="5"/>
        <v>2012</v>
      </c>
      <c r="C23" s="87"/>
      <c r="D23" s="88">
        <f ca="1">IF(ISNA(DATEN!$F144),".      ",DATEN!$F144)</f>
        <v>2572390</v>
      </c>
      <c r="E23" s="76">
        <f t="shared" ca="1" si="1"/>
        <v>98.5</v>
      </c>
      <c r="F23" s="88">
        <f t="shared" ca="1" si="6"/>
        <v>169</v>
      </c>
      <c r="G23" s="76">
        <f ca="1">IF(ISNA(DATEN!$G144),".  ",DATEN!$G144)</f>
        <v>44.6</v>
      </c>
      <c r="H23" s="88">
        <f ca="1">IF(ISNA(DATEN!$H144),".      ",DATEN!$H144)</f>
        <v>186502</v>
      </c>
      <c r="I23" s="89">
        <f t="shared" ca="1" si="2"/>
        <v>86.8</v>
      </c>
      <c r="J23" s="75">
        <f ca="1">IF(ISNA(DATEN!$I144),".      ",DATEN!$I144)</f>
        <v>20848</v>
      </c>
      <c r="K23" s="76">
        <f t="shared" ca="1" si="2"/>
        <v>77.599999999999994</v>
      </c>
      <c r="L23" s="75">
        <f ca="1">IF(ISNA(DATEN!$J144),".      ",DATEN!$J144)</f>
        <v>27117</v>
      </c>
      <c r="M23" s="76">
        <f t="shared" ca="1" si="2"/>
        <v>105.1</v>
      </c>
      <c r="N23" s="78">
        <f t="shared" ca="1" si="3"/>
        <v>-6269</v>
      </c>
      <c r="O23" s="75">
        <f ca="1">IF(ISNA(DATEN!$K144),".      ",DATEN!$K144)</f>
        <v>122664</v>
      </c>
      <c r="P23" s="76">
        <f t="shared" ca="1" si="4"/>
        <v>112.9</v>
      </c>
      <c r="Q23" s="75">
        <f ca="1">IF(ISNA(DATEN!$K144),".      ",DATEN!$L144)</f>
        <v>116643</v>
      </c>
      <c r="R23" s="76">
        <f t="shared" ca="1" si="4"/>
        <v>109.8</v>
      </c>
      <c r="S23" s="78">
        <f t="shared" ca="1" si="0"/>
        <v>6021</v>
      </c>
    </row>
    <row r="24" spans="1:19" ht="11.5" x14ac:dyDescent="0.25">
      <c r="A24" s="131"/>
      <c r="B24" s="104">
        <f t="shared" si="5"/>
        <v>2013</v>
      </c>
      <c r="C24" s="87"/>
      <c r="D24" s="88">
        <f ca="1">IF(ISNA(DATEN!$F145),".      ",DATEN!$F145)</f>
        <v>2574148</v>
      </c>
      <c r="E24" s="76">
        <f t="shared" ca="1" si="1"/>
        <v>98.5</v>
      </c>
      <c r="F24" s="88">
        <f t="shared" ca="1" si="6"/>
        <v>1758</v>
      </c>
      <c r="G24" s="76">
        <f ca="1">IF(ISNA(DATEN!$G145),".  ",DATEN!$G145)</f>
        <v>45</v>
      </c>
      <c r="H24" s="88">
        <f ca="1">IF(ISNA(DATEN!$H145),".      ",DATEN!$H145)</f>
        <v>195778</v>
      </c>
      <c r="I24" s="89">
        <f t="shared" ca="1" si="2"/>
        <v>91.2</v>
      </c>
      <c r="J24" s="75">
        <f ca="1">IF(ISNA(DATEN!$I145),".      ",DATEN!$I145)</f>
        <v>20974</v>
      </c>
      <c r="K24" s="76">
        <f t="shared" ca="1" si="2"/>
        <v>78</v>
      </c>
      <c r="L24" s="75">
        <f ca="1">IF(ISNA(DATEN!$J145),".      ",DATEN!$J145)</f>
        <v>27898</v>
      </c>
      <c r="M24" s="76">
        <f t="shared" ca="1" si="2"/>
        <v>108.1</v>
      </c>
      <c r="N24" s="78">
        <f t="shared" ca="1" si="3"/>
        <v>-6924</v>
      </c>
      <c r="O24" s="75">
        <f ca="1">IF(ISNA(DATEN!$K145),".      ",DATEN!$K145)</f>
        <v>132689</v>
      </c>
      <c r="P24" s="76">
        <f t="shared" ca="1" si="4"/>
        <v>122.1</v>
      </c>
      <c r="Q24" s="75">
        <f ca="1">IF(ISNA(DATEN!$K145),".      ",DATEN!$L145)</f>
        <v>125140</v>
      </c>
      <c r="R24" s="76">
        <f t="shared" ca="1" si="4"/>
        <v>117.8</v>
      </c>
      <c r="S24" s="78">
        <f t="shared" ca="1" si="0"/>
        <v>7549</v>
      </c>
    </row>
    <row r="25" spans="1:19" ht="11.5" x14ac:dyDescent="0.25">
      <c r="A25" s="131"/>
      <c r="B25" s="104">
        <f t="shared" si="5"/>
        <v>2014</v>
      </c>
      <c r="C25" s="87"/>
      <c r="D25" s="88">
        <f ca="1">IF(ISNA(DATEN!$F146),".      ",DATEN!$F146)</f>
        <v>2580664</v>
      </c>
      <c r="E25" s="76">
        <f t="shared" ca="1" si="1"/>
        <v>98.8</v>
      </c>
      <c r="F25" s="88">
        <f t="shared" ca="1" si="6"/>
        <v>6516</v>
      </c>
      <c r="G25" s="76">
        <f ca="1">IF(ISNA(DATEN!$G146),".  ",DATEN!$G146)</f>
        <v>45.3</v>
      </c>
      <c r="H25" s="88">
        <f ca="1">IF(ISNA(DATEN!$H146),".      ",DATEN!$H146)</f>
        <v>208556</v>
      </c>
      <c r="I25" s="89">
        <f t="shared" ca="1" si="2"/>
        <v>97.1</v>
      </c>
      <c r="J25" s="75">
        <f ca="1">IF(ISNA(DATEN!$I146),".      ",DATEN!$I146)</f>
        <v>22268</v>
      </c>
      <c r="K25" s="76">
        <f t="shared" ca="1" si="2"/>
        <v>82.8</v>
      </c>
      <c r="L25" s="75">
        <f ca="1">IF(ISNA(DATEN!$J146),".      ",DATEN!$J146)</f>
        <v>27239</v>
      </c>
      <c r="M25" s="76">
        <f t="shared" ca="1" si="2"/>
        <v>105.6</v>
      </c>
      <c r="N25" s="78">
        <f t="shared" ref="N25:N32" ca="1" si="7">IF(OR(J25=".      ",L25=".       "),".     ",J25-L25)</f>
        <v>-4971</v>
      </c>
      <c r="O25" s="75">
        <f ca="1">IF(ISNA(DATEN!$K146),".      ",DATEN!$K146)</f>
        <v>144007</v>
      </c>
      <c r="P25" s="76">
        <f t="shared" ref="P25:P32" ca="1" si="8">ROUND(O25/O$11*100,1)</f>
        <v>132.5</v>
      </c>
      <c r="Q25" s="75">
        <f ca="1">IF(ISNA(DATEN!$K146),".      ",DATEN!$L146)</f>
        <v>134065</v>
      </c>
      <c r="R25" s="76">
        <f t="shared" ref="R25:R32" ca="1" si="9">ROUND(Q25/Q$11*100,1)</f>
        <v>126.2</v>
      </c>
      <c r="S25" s="78">
        <f t="shared" ref="S25:S32" ca="1" si="10">IF(OR(O25=".      ",Q25=".       "),".     ",O25-Q25)</f>
        <v>9942</v>
      </c>
    </row>
    <row r="26" spans="1:19" ht="11.5" x14ac:dyDescent="0.25">
      <c r="A26" s="131"/>
      <c r="B26" s="104">
        <f t="shared" si="5"/>
        <v>2015</v>
      </c>
      <c r="C26" s="87"/>
      <c r="D26" s="88">
        <f ca="1">IF(ISNA(DATEN!$F147),".      ",DATEN!$F147)</f>
        <v>2614229</v>
      </c>
      <c r="E26" s="76">
        <f t="shared" ca="1" si="1"/>
        <v>100.1</v>
      </c>
      <c r="F26" s="88">
        <f t="shared" ca="1" si="6"/>
        <v>33565</v>
      </c>
      <c r="G26" s="76">
        <f ca="1">IF(ISNA(DATEN!$G147),".  ",DATEN!$G147)</f>
        <v>45.3</v>
      </c>
      <c r="H26" s="88">
        <f ca="1">IF(ISNA(DATEN!$H147),".      ",DATEN!$H147)</f>
        <v>246791</v>
      </c>
      <c r="I26" s="89">
        <f t="shared" ca="1" si="2"/>
        <v>114.9</v>
      </c>
      <c r="J26" s="75">
        <f ca="1">IF(ISNA(DATEN!$I147),".      ",DATEN!$I147)</f>
        <v>23209</v>
      </c>
      <c r="K26" s="76">
        <f t="shared" ca="1" si="2"/>
        <v>86.3</v>
      </c>
      <c r="L26" s="75">
        <f ca="1">IF(ISNA(DATEN!$J147),".      ",DATEN!$J147)</f>
        <v>28536</v>
      </c>
      <c r="M26" s="76">
        <f t="shared" ca="1" si="2"/>
        <v>110.6</v>
      </c>
      <c r="N26" s="78">
        <f t="shared" ca="1" si="7"/>
        <v>-5327</v>
      </c>
      <c r="O26" s="75">
        <f ca="1">IF(ISNA(DATEN!$K147),".      ",DATEN!$K147)</f>
        <v>175921</v>
      </c>
      <c r="P26" s="76">
        <f t="shared" ca="1" si="8"/>
        <v>161.9</v>
      </c>
      <c r="Q26" s="75">
        <f ca="1">IF(ISNA(DATEN!$K147),".      ",DATEN!$L147)</f>
        <v>137758</v>
      </c>
      <c r="R26" s="76">
        <f t="shared" ca="1" si="9"/>
        <v>129.69999999999999</v>
      </c>
      <c r="S26" s="78">
        <f t="shared" ca="1" si="10"/>
        <v>38163</v>
      </c>
    </row>
    <row r="27" spans="1:19" ht="11.5" x14ac:dyDescent="0.25">
      <c r="A27" s="131"/>
      <c r="B27" s="104">
        <f t="shared" si="5"/>
        <v>2016</v>
      </c>
      <c r="C27" s="87"/>
      <c r="D27" s="88">
        <f ca="1">IF(ISNA(DATEN!$F148),".      ",DATEN!$F148)</f>
        <v>2619376</v>
      </c>
      <c r="E27" s="76">
        <f t="shared" ca="1" si="1"/>
        <v>100.3</v>
      </c>
      <c r="F27" s="88">
        <f t="shared" ca="1" si="6"/>
        <v>5147</v>
      </c>
      <c r="G27" s="76">
        <f ca="1">IF(ISNA(DATEN!$G148),".  ",DATEN!$G148)</f>
        <v>45.4</v>
      </c>
      <c r="H27" s="88">
        <f ca="1">IF(ISNA(DATEN!$H148),".      ",DATEN!$H148)</f>
        <v>262309</v>
      </c>
      <c r="I27" s="89">
        <f t="shared" ca="1" si="2"/>
        <v>122.1</v>
      </c>
      <c r="J27" s="75">
        <f ca="1">IF(ISNA(DATEN!$I148),".      ",DATEN!$I148)</f>
        <v>25027</v>
      </c>
      <c r="K27" s="76">
        <f t="shared" ca="1" si="2"/>
        <v>93.1</v>
      </c>
      <c r="L27" s="75">
        <f ca="1">IF(ISNA(DATEN!$J148),".      ",DATEN!$J148)</f>
        <v>28740</v>
      </c>
      <c r="M27" s="76">
        <f t="shared" ca="1" si="2"/>
        <v>111.4</v>
      </c>
      <c r="N27" s="78">
        <f t="shared" ca="1" si="7"/>
        <v>-3713</v>
      </c>
      <c r="O27" s="75">
        <f ca="1">IF(ISNA(DATEN!$K148),".      ",DATEN!$K148)</f>
        <v>157756</v>
      </c>
      <c r="P27" s="76">
        <f t="shared" ca="1" si="8"/>
        <v>145.19999999999999</v>
      </c>
      <c r="Q27" s="75">
        <f ca="1">IF(ISNA(DATEN!$K148),".      ",DATEN!$L148)</f>
        <v>148263</v>
      </c>
      <c r="R27" s="76">
        <f t="shared" ca="1" si="9"/>
        <v>139.6</v>
      </c>
      <c r="S27" s="78">
        <f t="shared" ca="1" si="10"/>
        <v>9493</v>
      </c>
    </row>
    <row r="28" spans="1:19" ht="11.5" x14ac:dyDescent="0.25">
      <c r="A28" s="131"/>
      <c r="B28" s="104">
        <f t="shared" si="5"/>
        <v>2017</v>
      </c>
      <c r="C28" s="87"/>
      <c r="D28" s="88">
        <f ca="1">IF(ISNA(DATEN!$F149),".      ",DATEN!$F149)</f>
        <v>2621153</v>
      </c>
      <c r="E28" s="76">
        <f t="shared" ca="1" si="1"/>
        <v>100.3</v>
      </c>
      <c r="F28" s="88">
        <f t="shared" ca="1" si="6"/>
        <v>1777</v>
      </c>
      <c r="G28" s="76">
        <f ca="1">IF(ISNA(DATEN!$G149),".  ",DATEN!$G149)</f>
        <v>45.6</v>
      </c>
      <c r="H28" s="88">
        <f ca="1">IF(ISNA(DATEN!$H149),".      ",DATEN!$H149)</f>
        <v>273554</v>
      </c>
      <c r="I28" s="89">
        <f t="shared" ca="1" si="2"/>
        <v>127.4</v>
      </c>
      <c r="J28" s="75">
        <f ca="1">IF(ISNA(DATEN!$I149),".      ",DATEN!$I149)</f>
        <v>24956</v>
      </c>
      <c r="K28" s="76">
        <f t="shared" ca="1" si="2"/>
        <v>92.8</v>
      </c>
      <c r="L28" s="75">
        <f ca="1">IF(ISNA(DATEN!$J149),".      ",DATEN!$J149)</f>
        <v>29203</v>
      </c>
      <c r="M28" s="76">
        <f t="shared" ca="1" si="2"/>
        <v>113.2</v>
      </c>
      <c r="N28" s="78">
        <f t="shared" ca="1" si="7"/>
        <v>-4247</v>
      </c>
      <c r="O28" s="75">
        <f ca="1">IF(ISNA(DATEN!$K149),".      ",DATEN!$K149)</f>
        <v>139373</v>
      </c>
      <c r="P28" s="76">
        <f t="shared" ca="1" si="8"/>
        <v>128.30000000000001</v>
      </c>
      <c r="Q28" s="75">
        <f ca="1">IF(ISNA(DATEN!$K149),".      ",DATEN!$L149)</f>
        <v>133903</v>
      </c>
      <c r="R28" s="76">
        <f t="shared" ca="1" si="9"/>
        <v>126.1</v>
      </c>
      <c r="S28" s="78">
        <f t="shared" ca="1" si="10"/>
        <v>5470</v>
      </c>
    </row>
    <row r="29" spans="1:19" ht="11.5" x14ac:dyDescent="0.25">
      <c r="A29" s="131"/>
      <c r="B29" s="104">
        <f t="shared" si="5"/>
        <v>2018</v>
      </c>
      <c r="C29" s="87"/>
      <c r="D29" s="88">
        <f ca="1">IF(ISNA(DATEN!$F150),".      ",DATEN!$F150)</f>
        <v>2623619</v>
      </c>
      <c r="E29" s="76">
        <f t="shared" ca="1" si="1"/>
        <v>100.4</v>
      </c>
      <c r="F29" s="88">
        <f t="shared" ca="1" si="6"/>
        <v>2466</v>
      </c>
      <c r="G29" s="76">
        <f ca="1">IF(ISNA(DATEN!$G150),".  ",DATEN!$G150)</f>
        <v>45.6</v>
      </c>
      <c r="H29" s="88">
        <f ca="1">IF(ISNA(DATEN!$H150),".      ",DATEN!$H150)</f>
        <v>283993</v>
      </c>
      <c r="I29" s="89">
        <f t="shared" ca="1" si="2"/>
        <v>132.19999999999999</v>
      </c>
      <c r="J29" s="75">
        <f ca="1">IF(ISNA(DATEN!$I150),".      ",DATEN!$I150)</f>
        <v>25597</v>
      </c>
      <c r="K29" s="76">
        <f t="shared" ca="1" si="2"/>
        <v>95.2</v>
      </c>
      <c r="L29" s="75">
        <f ca="1">IF(ISNA(DATEN!$J150),".      ",DATEN!$J150)</f>
        <v>29868</v>
      </c>
      <c r="M29" s="76">
        <f t="shared" ca="1" si="2"/>
        <v>115.8</v>
      </c>
      <c r="N29" s="78">
        <f t="shared" ca="1" si="7"/>
        <v>-4271</v>
      </c>
      <c r="O29" s="75">
        <f ca="1">IF(ISNA(DATEN!$K150),".      ",DATEN!$K150)</f>
        <v>136467</v>
      </c>
      <c r="P29" s="76">
        <f t="shared" ca="1" si="8"/>
        <v>125.6</v>
      </c>
      <c r="Q29" s="75">
        <f ca="1">IF(ISNA(DATEN!$K150),".      ",DATEN!$L150)</f>
        <v>129741</v>
      </c>
      <c r="R29" s="76">
        <f t="shared" ca="1" si="9"/>
        <v>122.1</v>
      </c>
      <c r="S29" s="78">
        <f t="shared" ca="1" si="10"/>
        <v>6726</v>
      </c>
    </row>
    <row r="30" spans="1:19" ht="11.5" x14ac:dyDescent="0.25">
      <c r="A30" s="131"/>
      <c r="B30" s="104">
        <f t="shared" si="5"/>
        <v>2019</v>
      </c>
      <c r="C30" s="87"/>
      <c r="D30" s="88">
        <f ca="1">IF(ISNA(DATEN!$F151),".      ",DATEN!$F151)</f>
        <v>2624625</v>
      </c>
      <c r="E30" s="76">
        <f t="shared" ca="1" si="1"/>
        <v>100.5</v>
      </c>
      <c r="F30" s="88">
        <f t="shared" ca="1" si="6"/>
        <v>1006</v>
      </c>
      <c r="G30" s="76">
        <f ca="1">IF(ISNA(DATEN!$G151),".  ",DATEN!$G151)</f>
        <v>45.7</v>
      </c>
      <c r="H30" s="88">
        <f ca="1">IF(ISNA(DATEN!$H151),".      ",DATEN!$H151)</f>
        <v>292566</v>
      </c>
      <c r="I30" s="89">
        <f t="shared" ca="1" si="2"/>
        <v>136.19999999999999</v>
      </c>
      <c r="J30" s="75">
        <f ca="1">IF(ISNA(DATEN!$I151),".      ",DATEN!$I151)</f>
        <v>25109</v>
      </c>
      <c r="K30" s="76">
        <f t="shared" ca="1" si="2"/>
        <v>93.4</v>
      </c>
      <c r="L30" s="75">
        <f ca="1">IF(ISNA(DATEN!$J151),".      ",DATEN!$J151)</f>
        <v>29490</v>
      </c>
      <c r="M30" s="76">
        <f t="shared" ca="1" si="2"/>
        <v>114.3</v>
      </c>
      <c r="N30" s="78">
        <f t="shared" ca="1" si="7"/>
        <v>-4381</v>
      </c>
      <c r="O30" s="75">
        <f ca="1">IF(ISNA(DATEN!$K151),".      ",DATEN!$K151)</f>
        <v>136083</v>
      </c>
      <c r="P30" s="76">
        <f t="shared" ca="1" si="8"/>
        <v>125.2</v>
      </c>
      <c r="Q30" s="75">
        <f ca="1">IF(ISNA(DATEN!$K151),".      ",DATEN!$L151)</f>
        <v>130825</v>
      </c>
      <c r="R30" s="76">
        <f t="shared" ca="1" si="9"/>
        <v>123.2</v>
      </c>
      <c r="S30" s="78">
        <f t="shared" ca="1" si="10"/>
        <v>5258</v>
      </c>
    </row>
    <row r="31" spans="1:19" ht="11.5" x14ac:dyDescent="0.25">
      <c r="A31" s="131"/>
      <c r="B31" s="104">
        <f t="shared" si="5"/>
        <v>2020</v>
      </c>
      <c r="C31" s="87"/>
      <c r="D31" s="88">
        <f ca="1">IF(ISNA(DATEN!$F152),".      ",DATEN!$F152)</f>
        <v>2624719</v>
      </c>
      <c r="E31" s="76">
        <f t="shared" ca="1" si="1"/>
        <v>100.5</v>
      </c>
      <c r="F31" s="88">
        <f t="shared" ca="1" si="6"/>
        <v>94</v>
      </c>
      <c r="G31" s="76">
        <f ca="1">IF(ISNA(DATEN!$G152),".  ",DATEN!$G152)</f>
        <v>45.6</v>
      </c>
      <c r="H31" s="88">
        <f ca="1">IF(ISNA(DATEN!$H152),".      ",DATEN!$H152)</f>
        <v>299281</v>
      </c>
      <c r="I31" s="89">
        <f t="shared" ca="1" si="2"/>
        <v>139.30000000000001</v>
      </c>
      <c r="J31" s="75">
        <f ca="1">IF(ISNA(DATEN!$I152),".      ",DATEN!$I152)</f>
        <v>25337</v>
      </c>
      <c r="K31" s="76">
        <f t="shared" ca="1" si="2"/>
        <v>94.3</v>
      </c>
      <c r="L31" s="75">
        <f ca="1">IF(ISNA(DATEN!$J152),".      ",DATEN!$J152)</f>
        <v>30582</v>
      </c>
      <c r="M31" s="76">
        <f t="shared" ca="1" si="2"/>
        <v>118.5</v>
      </c>
      <c r="N31" s="78">
        <f t="shared" ca="1" si="7"/>
        <v>-5245</v>
      </c>
      <c r="O31" s="75">
        <f ca="1">IF(ISNA(DATEN!$K152),".      ",DATEN!$K152)</f>
        <v>126761</v>
      </c>
      <c r="P31" s="76">
        <f t="shared" ca="1" si="8"/>
        <v>116.7</v>
      </c>
      <c r="Q31" s="75">
        <f ca="1">IF(ISNA(DATEN!$K152),".      ",DATEN!$L152)</f>
        <v>121210</v>
      </c>
      <c r="R31" s="76">
        <f t="shared" ca="1" si="9"/>
        <v>114.1</v>
      </c>
      <c r="S31" s="78">
        <f t="shared" ca="1" si="10"/>
        <v>5551</v>
      </c>
    </row>
    <row r="32" spans="1:19" ht="11.5" x14ac:dyDescent="0.25">
      <c r="A32" s="131"/>
      <c r="B32" s="104">
        <f t="shared" si="5"/>
        <v>2021</v>
      </c>
      <c r="C32" s="87"/>
      <c r="D32" s="88">
        <f ca="1">IF(ISNA(DATEN!$F153),".      ",DATEN!$F153)</f>
        <v>2631237</v>
      </c>
      <c r="E32" s="76">
        <f t="shared" ref="E32" ca="1" si="11">ROUND(D32/D$11*100,1)</f>
        <v>100.7</v>
      </c>
      <c r="F32" s="88">
        <f t="shared" ref="F32" ca="1" si="12">D32-D31</f>
        <v>6518</v>
      </c>
      <c r="G32" s="76">
        <f ca="1">IF(ISNA(DATEN!$G153),".  ",DATEN!$G153)</f>
        <v>45.5</v>
      </c>
      <c r="H32" s="88">
        <f ca="1">IF(ISNA(DATEN!$H153),".      ",DATEN!$H153)</f>
        <v>310758</v>
      </c>
      <c r="I32" s="89">
        <f t="shared" ref="I32" ca="1" si="13">ROUND(H32/H$11*100,1)</f>
        <v>144.69999999999999</v>
      </c>
      <c r="J32" s="75">
        <f ca="1">IF(ISNA(DATEN!$I153),".      ",DATEN!$I153)</f>
        <v>26402</v>
      </c>
      <c r="K32" s="76">
        <f t="shared" ref="K32:M62" ca="1" si="14">ROUND(J32/J$11*100,1)</f>
        <v>98.2</v>
      </c>
      <c r="L32" s="75">
        <f ca="1">IF(ISNA(DATEN!$J153),".      ",DATEN!$J153)</f>
        <v>31587</v>
      </c>
      <c r="M32" s="76">
        <f t="shared" ref="M32:M35" ca="1" si="15">ROUND(L32/L$11*100,1)</f>
        <v>122.4</v>
      </c>
      <c r="N32" s="78">
        <f t="shared" ca="1" si="7"/>
        <v>-5185</v>
      </c>
      <c r="O32" s="75">
        <f ca="1">IF(ISNA(DATEN!$K153),".      ",DATEN!$K153)</f>
        <v>134959</v>
      </c>
      <c r="P32" s="76">
        <f t="shared" ca="1" si="8"/>
        <v>124.2</v>
      </c>
      <c r="Q32" s="75">
        <f ca="1">IF(ISNA(DATEN!$K153),".      ",DATEN!$L153)</f>
        <v>123466</v>
      </c>
      <c r="R32" s="76">
        <f t="shared" ca="1" si="9"/>
        <v>116.2</v>
      </c>
      <c r="S32" s="78">
        <f t="shared" ca="1" si="10"/>
        <v>11493</v>
      </c>
    </row>
    <row r="33" spans="1:19" ht="11.5" x14ac:dyDescent="0.25">
      <c r="A33" s="131"/>
      <c r="B33" s="104">
        <f t="shared" si="5"/>
        <v>2022</v>
      </c>
      <c r="C33" s="87"/>
      <c r="D33" s="88">
        <f ca="1">IF(ISNA(DATEN!$F154),".      ",DATEN!$F154)</f>
        <v>2640307</v>
      </c>
      <c r="E33" s="76">
        <f t="shared" ref="E33" ca="1" si="16">ROUND(D33/D$11*100,1)</f>
        <v>101.1</v>
      </c>
      <c r="F33" s="88">
        <f t="shared" ref="F33" ca="1" si="17">D33-D32</f>
        <v>9070</v>
      </c>
      <c r="G33" s="76">
        <f ca="1">IF(ISNA(DATEN!$G154),".  ",DATEN!$G154)</f>
        <v>45.3</v>
      </c>
      <c r="H33" s="88">
        <f ca="1">IF(ISNA(DATEN!$H154),".      ",DATEN!$H154)</f>
        <v>333585</v>
      </c>
      <c r="I33" s="89">
        <f t="shared" ref="I33" ca="1" si="18">ROUND(H33/H$11*100,1)</f>
        <v>155.30000000000001</v>
      </c>
      <c r="J33" s="75">
        <f ca="1">IF(ISNA(DATEN!$I154),".      ",DATEN!$I154)</f>
        <v>24853</v>
      </c>
      <c r="K33" s="76">
        <f t="shared" ca="1" si="14"/>
        <v>92.5</v>
      </c>
      <c r="L33" s="75">
        <f ca="1">IF(ISNA(DATEN!$J154),".      ",DATEN!$J154)</f>
        <v>33657</v>
      </c>
      <c r="M33" s="76">
        <f t="shared" ca="1" si="15"/>
        <v>130.5</v>
      </c>
      <c r="N33" s="78">
        <f t="shared" ref="N33" ca="1" si="19">IF(OR(J33=".      ",L33=".       "),".     ",J33-L33)</f>
        <v>-8804</v>
      </c>
      <c r="O33" s="75">
        <f ca="1">IF(ISNA(DATEN!$K154),".      ",DATEN!$K154)</f>
        <v>180009</v>
      </c>
      <c r="P33" s="76">
        <f t="shared" ref="P33" ca="1" si="20">ROUND(O33/O$11*100,1)</f>
        <v>165.7</v>
      </c>
      <c r="Q33" s="75">
        <f ca="1">IF(ISNA(DATEN!$K154),".      ",DATEN!$L154)</f>
        <v>138480</v>
      </c>
      <c r="R33" s="76">
        <f t="shared" ref="R33" ca="1" si="21">ROUND(Q33/Q$11*100,1)</f>
        <v>130.4</v>
      </c>
      <c r="S33" s="78">
        <f t="shared" ref="S33" ca="1" si="22">IF(OR(O33=".      ",Q33=".       "),".     ",O33-Q33)</f>
        <v>41529</v>
      </c>
    </row>
    <row r="34" spans="1:19" ht="11.5" x14ac:dyDescent="0.25">
      <c r="A34" s="131"/>
      <c r="B34" s="104">
        <f t="shared" si="5"/>
        <v>2023</v>
      </c>
      <c r="C34" s="87"/>
      <c r="D34" s="88">
        <f ca="1">IF(ISNA(DATEN!$F155),".      ",DATEN!$F155)</f>
        <v>2654384</v>
      </c>
      <c r="E34" s="76">
        <f t="shared" ref="E34:E35" ca="1" si="23">ROUND(D34/D$11*100,1)</f>
        <v>101.6</v>
      </c>
      <c r="F34" s="88">
        <f t="shared" ref="F34:F35" ca="1" si="24">D34-D33</f>
        <v>14077</v>
      </c>
      <c r="G34" s="76">
        <f ca="1">IF(ISNA(DATEN!$G155),".  ",DATEN!$G155)</f>
        <v>45.1</v>
      </c>
      <c r="H34" s="88">
        <f ca="1">IF(ISNA(DATEN!$H155),".      ",DATEN!$H155)</f>
        <v>352509</v>
      </c>
      <c r="I34" s="89">
        <f t="shared" ref="I34:I35" ca="1" si="25">ROUND(H34/H$11*100,1)</f>
        <v>164.1</v>
      </c>
      <c r="J34" s="75">
        <f ca="1">IF(ISNA(DATEN!$I155),".      ",DATEN!$I155)</f>
        <v>23628</v>
      </c>
      <c r="K34" s="76">
        <f t="shared" ca="1" si="14"/>
        <v>87.9</v>
      </c>
      <c r="L34" s="75">
        <f ca="1">IF(ISNA(DATEN!$J155),".      ",DATEN!$J155)</f>
        <v>32195</v>
      </c>
      <c r="M34" s="76">
        <f t="shared" ca="1" si="15"/>
        <v>124.8</v>
      </c>
      <c r="N34" s="78">
        <f t="shared" ref="N34:N35" ca="1" si="26">IF(OR(J34=".      ",L34=".       "),".     ",J34-L34)</f>
        <v>-8567</v>
      </c>
      <c r="O34" s="75">
        <f ca="1">IF(ISNA(DATEN!$K155),".      ",DATEN!$K155)</f>
        <v>167590</v>
      </c>
      <c r="P34" s="76">
        <f t="shared" ref="P34:P35" ca="1" si="27">ROUND(O34/O$11*100,1)</f>
        <v>154.19999999999999</v>
      </c>
      <c r="Q34" s="75">
        <f ca="1">IF(ISNA(DATEN!$K155),".      ",DATEN!$L155)</f>
        <v>145020</v>
      </c>
      <c r="R34" s="76">
        <f t="shared" ref="R34:R35" ca="1" si="28">ROUND(Q34/Q$11*100,1)</f>
        <v>136.5</v>
      </c>
      <c r="S34" s="78">
        <f t="shared" ref="S34:S35" ca="1" si="29">IF(OR(O34=".      ",Q34=".       "),".     ",O34-Q34)</f>
        <v>22570</v>
      </c>
    </row>
    <row r="35" spans="1:19" ht="15.9" customHeight="1" x14ac:dyDescent="0.25">
      <c r="A35" s="132"/>
      <c r="B35" s="101">
        <f t="shared" si="5"/>
        <v>2024</v>
      </c>
      <c r="C35" s="90"/>
      <c r="D35" s="91">
        <f ca="1">IF(ISNA(DATEN!$F156),".      ",DATEN!$F156)</f>
        <v>2659034</v>
      </c>
      <c r="E35" s="94">
        <f t="shared" ca="1" si="23"/>
        <v>101.8</v>
      </c>
      <c r="F35" s="91">
        <f t="shared" ca="1" si="24"/>
        <v>4650</v>
      </c>
      <c r="G35" s="94">
        <f ca="1">IF(ISNA(DATEN!$G156),".  ",DATEN!$G156)</f>
        <v>45</v>
      </c>
      <c r="H35" s="91">
        <f ca="1">IF(ISNA(DATEN!$H156),".      ",DATEN!$H156)</f>
        <v>360756</v>
      </c>
      <c r="I35" s="92">
        <f t="shared" ca="1" si="25"/>
        <v>168</v>
      </c>
      <c r="J35" s="93">
        <f ca="1">IF(ISNA(DATEN!$I156),".      ",DATEN!$I156)</f>
        <v>23240</v>
      </c>
      <c r="K35" s="94">
        <f t="shared" ca="1" si="14"/>
        <v>86.5</v>
      </c>
      <c r="L35" s="93">
        <f ca="1">IF(ISNA(DATEN!$J156),".      ",DATEN!$J156)</f>
        <v>31472</v>
      </c>
      <c r="M35" s="94">
        <f t="shared" ca="1" si="15"/>
        <v>122</v>
      </c>
      <c r="N35" s="95">
        <f t="shared" ca="1" si="26"/>
        <v>-8232</v>
      </c>
      <c r="O35" s="93">
        <f ca="1">IF(ISNA(DATEN!$K156),".      ",DATEN!$K156)</f>
        <v>154687</v>
      </c>
      <c r="P35" s="94">
        <f t="shared" ca="1" si="27"/>
        <v>142.4</v>
      </c>
      <c r="Q35" s="93">
        <f ca="1">IF(ISNA(DATEN!$K156),".      ",DATEN!$L156)</f>
        <v>142067</v>
      </c>
      <c r="R35" s="94">
        <f t="shared" ca="1" si="28"/>
        <v>133.69999999999999</v>
      </c>
      <c r="S35" s="95">
        <f t="shared" ca="1" si="29"/>
        <v>12620</v>
      </c>
    </row>
    <row r="36" spans="1:19" ht="15.9" customHeight="1" x14ac:dyDescent="0.25">
      <c r="A36" s="130" t="s">
        <v>13</v>
      </c>
      <c r="B36" s="102">
        <f>DATEN!$E$8</f>
        <v>2024</v>
      </c>
      <c r="C36" s="96"/>
      <c r="D36" s="97">
        <f ca="1">IF(ISNA(DATEN!$N128),".      ",ROUND(DATEN!$N128/10,0)*10)</f>
        <v>2658190</v>
      </c>
      <c r="E36" s="98">
        <f t="shared" ca="1" si="1"/>
        <v>101.8</v>
      </c>
      <c r="F36" s="97" t="s">
        <v>247</v>
      </c>
      <c r="G36" s="98">
        <f ca="1">IF(ISNA(DATEN!$O128),".      ",DATEN!$O128)</f>
        <v>45.1</v>
      </c>
      <c r="H36" s="97" t="s">
        <v>268</v>
      </c>
      <c r="I36" s="99" t="s">
        <v>269</v>
      </c>
      <c r="J36" s="97" t="s">
        <v>268</v>
      </c>
      <c r="K36" s="98" t="s">
        <v>247</v>
      </c>
      <c r="L36" s="97" t="s">
        <v>268</v>
      </c>
      <c r="M36" s="98" t="s">
        <v>247</v>
      </c>
      <c r="N36" s="100" t="str">
        <f t="shared" si="3"/>
        <v xml:space="preserve">.     </v>
      </c>
      <c r="O36" s="97" t="s">
        <v>268</v>
      </c>
      <c r="P36" s="98" t="s">
        <v>247</v>
      </c>
      <c r="Q36" s="97" t="s">
        <v>268</v>
      </c>
      <c r="R36" s="98" t="s">
        <v>247</v>
      </c>
      <c r="S36" s="100" t="s">
        <v>268</v>
      </c>
    </row>
    <row r="37" spans="1:19" ht="11.5" x14ac:dyDescent="0.25">
      <c r="A37" s="133"/>
      <c r="B37" s="86">
        <f t="shared" si="5"/>
        <v>2025</v>
      </c>
      <c r="C37" s="74"/>
      <c r="D37" s="75">
        <f ca="1">IF(ISNA(DATEN!$N129),".      ",ROUND(DATEN!$N129/10,0)*10)</f>
        <v>2662430</v>
      </c>
      <c r="E37" s="76">
        <f t="shared" ca="1" si="1"/>
        <v>101.9</v>
      </c>
      <c r="F37" s="75">
        <f t="shared" ca="1" si="6"/>
        <v>4240</v>
      </c>
      <c r="G37" s="76">
        <f ca="1">IF(ISNA(DATEN!$O129),".      ",DATEN!$O129)</f>
        <v>45.1</v>
      </c>
      <c r="H37" s="75" t="s">
        <v>268</v>
      </c>
      <c r="I37" s="77" t="s">
        <v>269</v>
      </c>
      <c r="J37" s="75">
        <f ca="1">IF(ISNA(DATEN!$P129),".      ",ROUND(DATEN!$P129/10,0)*10)</f>
        <v>24120</v>
      </c>
      <c r="K37" s="76">
        <f t="shared" ca="1" si="14"/>
        <v>89.7</v>
      </c>
      <c r="L37" s="75">
        <f ca="1">IF(ISNA(DATEN!$Q129),".      ",ROUND(DATEN!$Q129/10,0)*10)</f>
        <v>31290</v>
      </c>
      <c r="M37" s="76">
        <f t="shared" ca="1" si="14"/>
        <v>121.3</v>
      </c>
      <c r="N37" s="78">
        <f t="shared" ca="1" si="3"/>
        <v>-7170</v>
      </c>
      <c r="O37" s="75" t="s">
        <v>268</v>
      </c>
      <c r="P37" s="76" t="s">
        <v>247</v>
      </c>
      <c r="Q37" s="75" t="s">
        <v>268</v>
      </c>
      <c r="R37" s="76" t="s">
        <v>247</v>
      </c>
      <c r="S37" s="78">
        <f ca="1">IF(ISNA(DATEN!$R129),".      ",ROUND(DATEN!$R129/10,0)*10)</f>
        <v>11420</v>
      </c>
    </row>
    <row r="38" spans="1:19" ht="11.5" x14ac:dyDescent="0.25">
      <c r="A38" s="133"/>
      <c r="B38" s="86">
        <f t="shared" si="5"/>
        <v>2026</v>
      </c>
      <c r="C38" s="74"/>
      <c r="D38" s="75">
        <f ca="1">IF(ISNA(DATEN!$N130),".      ",ROUND(DATEN!$N130/10,0)*10)</f>
        <v>2664960</v>
      </c>
      <c r="E38" s="76">
        <f t="shared" ca="1" si="1"/>
        <v>102</v>
      </c>
      <c r="F38" s="75">
        <f t="shared" ca="1" si="6"/>
        <v>2530</v>
      </c>
      <c r="G38" s="76">
        <f ca="1">IF(ISNA(DATEN!$O130),".      ",DATEN!$O130)</f>
        <v>45.1</v>
      </c>
      <c r="H38" s="75" t="s">
        <v>268</v>
      </c>
      <c r="I38" s="77" t="s">
        <v>269</v>
      </c>
      <c r="J38" s="75">
        <f ca="1">IF(ISNA(DATEN!$P130),".      ",ROUND(DATEN!$P130/10,0)*10)</f>
        <v>24280</v>
      </c>
      <c r="K38" s="76">
        <f t="shared" ca="1" si="14"/>
        <v>90.3</v>
      </c>
      <c r="L38" s="75">
        <f ca="1">IF(ISNA(DATEN!$Q130),".      ",ROUND(DATEN!$Q130/10,0)*10)</f>
        <v>31400</v>
      </c>
      <c r="M38" s="76">
        <f t="shared" ca="1" si="14"/>
        <v>121.7</v>
      </c>
      <c r="N38" s="78">
        <f t="shared" ca="1" si="3"/>
        <v>-7120</v>
      </c>
      <c r="O38" s="75" t="s">
        <v>268</v>
      </c>
      <c r="P38" s="76" t="s">
        <v>247</v>
      </c>
      <c r="Q38" s="75" t="s">
        <v>268</v>
      </c>
      <c r="R38" s="76" t="s">
        <v>247</v>
      </c>
      <c r="S38" s="78">
        <f ca="1">IF(ISNA(DATEN!$R130),".      ",ROUND(DATEN!$R130/10,0)*10)</f>
        <v>9660</v>
      </c>
    </row>
    <row r="39" spans="1:19" ht="11.5" x14ac:dyDescent="0.25">
      <c r="A39" s="133"/>
      <c r="B39" s="86">
        <f t="shared" si="5"/>
        <v>2027</v>
      </c>
      <c r="C39" s="74"/>
      <c r="D39" s="75">
        <f ca="1">IF(ISNA(DATEN!$N131),".      ",ROUND(DATEN!$N131/10,0)*10)</f>
        <v>2667280</v>
      </c>
      <c r="E39" s="76">
        <f t="shared" ca="1" si="1"/>
        <v>102.1</v>
      </c>
      <c r="F39" s="75">
        <f t="shared" ca="1" si="6"/>
        <v>2320</v>
      </c>
      <c r="G39" s="76">
        <f ca="1">IF(ISNA(DATEN!$O131),".      ",DATEN!$O131)</f>
        <v>45.1</v>
      </c>
      <c r="H39" s="75" t="s">
        <v>268</v>
      </c>
      <c r="I39" s="77" t="s">
        <v>269</v>
      </c>
      <c r="J39" s="75">
        <f ca="1">IF(ISNA(DATEN!$P131),".      ",ROUND(DATEN!$P131/10,0)*10)</f>
        <v>24140</v>
      </c>
      <c r="K39" s="76">
        <f t="shared" ca="1" si="14"/>
        <v>89.8</v>
      </c>
      <c r="L39" s="75">
        <f ca="1">IF(ISNA(DATEN!$Q131),".      ",ROUND(DATEN!$Q131/10,0)*10)</f>
        <v>31480</v>
      </c>
      <c r="M39" s="76">
        <f t="shared" ca="1" si="14"/>
        <v>122</v>
      </c>
      <c r="N39" s="78">
        <f t="shared" ca="1" si="3"/>
        <v>-7340</v>
      </c>
      <c r="O39" s="75" t="s">
        <v>268</v>
      </c>
      <c r="P39" s="76" t="s">
        <v>247</v>
      </c>
      <c r="Q39" s="75" t="s">
        <v>268</v>
      </c>
      <c r="R39" s="76" t="s">
        <v>247</v>
      </c>
      <c r="S39" s="78">
        <f ca="1">IF(ISNA(DATEN!$R131),".      ",ROUND(DATEN!$R131/10,0)*10)</f>
        <v>9660</v>
      </c>
    </row>
    <row r="40" spans="1:19" ht="11.5" x14ac:dyDescent="0.25">
      <c r="A40" s="133"/>
      <c r="B40" s="86">
        <f t="shared" si="5"/>
        <v>2028</v>
      </c>
      <c r="C40" s="74"/>
      <c r="D40" s="75">
        <f ca="1">IF(ISNA(DATEN!$N132),".      ",ROUND(DATEN!$N132/10,0)*10)</f>
        <v>2669360</v>
      </c>
      <c r="E40" s="76">
        <f t="shared" ca="1" si="1"/>
        <v>102.2</v>
      </c>
      <c r="F40" s="75">
        <f t="shared" ca="1" si="6"/>
        <v>2080</v>
      </c>
      <c r="G40" s="76">
        <f ca="1">IF(ISNA(DATEN!$O132),".      ",DATEN!$O132)</f>
        <v>45.2</v>
      </c>
      <c r="H40" s="75" t="s">
        <v>268</v>
      </c>
      <c r="I40" s="77" t="s">
        <v>269</v>
      </c>
      <c r="J40" s="75">
        <f ca="1">IF(ISNA(DATEN!$P132),".      ",ROUND(DATEN!$P132/10,0)*10)</f>
        <v>23970</v>
      </c>
      <c r="K40" s="76">
        <f t="shared" ca="1" si="14"/>
        <v>89.2</v>
      </c>
      <c r="L40" s="75">
        <f ca="1">IF(ISNA(DATEN!$Q132),".      ",ROUND(DATEN!$Q132/10,0)*10)</f>
        <v>31670</v>
      </c>
      <c r="M40" s="76">
        <f t="shared" ca="1" si="14"/>
        <v>122.8</v>
      </c>
      <c r="N40" s="78">
        <f t="shared" ca="1" si="3"/>
        <v>-7700</v>
      </c>
      <c r="O40" s="75" t="s">
        <v>268</v>
      </c>
      <c r="P40" s="76" t="s">
        <v>247</v>
      </c>
      <c r="Q40" s="75" t="s">
        <v>268</v>
      </c>
      <c r="R40" s="76" t="s">
        <v>247</v>
      </c>
      <c r="S40" s="78">
        <f ca="1">IF(ISNA(DATEN!$R132),".      ",ROUND(DATEN!$R132/10,0)*10)</f>
        <v>9770</v>
      </c>
    </row>
    <row r="41" spans="1:19" ht="11.5" x14ac:dyDescent="0.25">
      <c r="A41" s="133"/>
      <c r="B41" s="86">
        <f t="shared" si="5"/>
        <v>2029</v>
      </c>
      <c r="C41" s="74"/>
      <c r="D41" s="75">
        <f ca="1">IF(ISNA(DATEN!$N133),".      ",ROUND(DATEN!$N133/10,0)*10)</f>
        <v>2671030</v>
      </c>
      <c r="E41" s="76">
        <f t="shared" ca="1" si="1"/>
        <v>102.2</v>
      </c>
      <c r="F41" s="75">
        <f t="shared" ca="1" si="6"/>
        <v>1670</v>
      </c>
      <c r="G41" s="76">
        <f ca="1">IF(ISNA(DATEN!$O133),".      ",DATEN!$O133)</f>
        <v>45.2</v>
      </c>
      <c r="H41" s="75" t="s">
        <v>268</v>
      </c>
      <c r="I41" s="77" t="s">
        <v>269</v>
      </c>
      <c r="J41" s="75">
        <f ca="1">IF(ISNA(DATEN!$P133),".      ",ROUND(DATEN!$P133/10,0)*10)</f>
        <v>23800</v>
      </c>
      <c r="K41" s="76">
        <f t="shared" ca="1" si="14"/>
        <v>88.5</v>
      </c>
      <c r="L41" s="75">
        <f ca="1">IF(ISNA(DATEN!$Q133),".      ",ROUND(DATEN!$Q133/10,0)*10)</f>
        <v>31880</v>
      </c>
      <c r="M41" s="76">
        <f t="shared" ca="1" si="14"/>
        <v>123.6</v>
      </c>
      <c r="N41" s="78">
        <f t="shared" ca="1" si="3"/>
        <v>-8080</v>
      </c>
      <c r="O41" s="75" t="s">
        <v>268</v>
      </c>
      <c r="P41" s="76" t="s">
        <v>247</v>
      </c>
      <c r="Q41" s="75" t="s">
        <v>268</v>
      </c>
      <c r="R41" s="76" t="s">
        <v>247</v>
      </c>
      <c r="S41" s="78">
        <f ca="1">IF(ISNA(DATEN!$R133),".      ",ROUND(DATEN!$R133/10,0)*10)</f>
        <v>9760</v>
      </c>
    </row>
    <row r="42" spans="1:19" ht="11.5" x14ac:dyDescent="0.25">
      <c r="A42" s="133"/>
      <c r="B42" s="86">
        <f t="shared" si="5"/>
        <v>2030</v>
      </c>
      <c r="C42" s="74"/>
      <c r="D42" s="75">
        <f ca="1">IF(ISNA(DATEN!$N134),".      ",ROUND(DATEN!$N134/10,0)*10)</f>
        <v>2672520</v>
      </c>
      <c r="E42" s="76">
        <f t="shared" ca="1" si="1"/>
        <v>102.3</v>
      </c>
      <c r="F42" s="75">
        <f t="shared" ca="1" si="6"/>
        <v>1490</v>
      </c>
      <c r="G42" s="76">
        <f ca="1">IF(ISNA(DATEN!$O134),".      ",DATEN!$O134)</f>
        <v>45.3</v>
      </c>
      <c r="H42" s="75" t="s">
        <v>268</v>
      </c>
      <c r="I42" s="77" t="s">
        <v>269</v>
      </c>
      <c r="J42" s="75">
        <f ca="1">IF(ISNA(DATEN!$P134),".      ",ROUND(DATEN!$P134/10,0)*10)</f>
        <v>23620</v>
      </c>
      <c r="K42" s="76">
        <f t="shared" ca="1" si="14"/>
        <v>87.9</v>
      </c>
      <c r="L42" s="75">
        <f ca="1">IF(ISNA(DATEN!$Q134),".      ",ROUND(DATEN!$Q134/10,0)*10)</f>
        <v>31960</v>
      </c>
      <c r="M42" s="76">
        <f t="shared" ca="1" si="14"/>
        <v>123.9</v>
      </c>
      <c r="N42" s="78">
        <f t="shared" ca="1" si="3"/>
        <v>-8340</v>
      </c>
      <c r="O42" s="75" t="s">
        <v>268</v>
      </c>
      <c r="P42" s="76" t="s">
        <v>247</v>
      </c>
      <c r="Q42" s="75" t="s">
        <v>268</v>
      </c>
      <c r="R42" s="76" t="s">
        <v>247</v>
      </c>
      <c r="S42" s="78">
        <f ca="1">IF(ISNA(DATEN!$R134),".      ",ROUND(DATEN!$R134/10,0)*10)</f>
        <v>9830</v>
      </c>
    </row>
    <row r="43" spans="1:19" ht="11.5" x14ac:dyDescent="0.25">
      <c r="A43" s="133"/>
      <c r="B43" s="86">
        <f t="shared" si="5"/>
        <v>2031</v>
      </c>
      <c r="C43" s="74"/>
      <c r="D43" s="75">
        <f ca="1">IF(ISNA(DATEN!$N135),".      ",ROUND(DATEN!$N135/10,0)*10)</f>
        <v>2673810</v>
      </c>
      <c r="E43" s="76">
        <f t="shared" ca="1" si="1"/>
        <v>102.4</v>
      </c>
      <c r="F43" s="75">
        <f t="shared" ca="1" si="6"/>
        <v>1290</v>
      </c>
      <c r="G43" s="76">
        <f ca="1">IF(ISNA(DATEN!$O135),".      ",DATEN!$O135)</f>
        <v>45.4</v>
      </c>
      <c r="H43" s="75" t="s">
        <v>268</v>
      </c>
      <c r="I43" s="77" t="s">
        <v>269</v>
      </c>
      <c r="J43" s="75">
        <f ca="1">IF(ISNA(DATEN!$P135),".      ",ROUND(DATEN!$P135/10,0)*10)</f>
        <v>23450</v>
      </c>
      <c r="K43" s="76">
        <f t="shared" ca="1" si="14"/>
        <v>87.2</v>
      </c>
      <c r="L43" s="75">
        <f ca="1">IF(ISNA(DATEN!$Q135),".      ",ROUND(DATEN!$Q135/10,0)*10)</f>
        <v>32030</v>
      </c>
      <c r="M43" s="76">
        <f t="shared" ca="1" si="14"/>
        <v>124.2</v>
      </c>
      <c r="N43" s="78">
        <f t="shared" ca="1" si="3"/>
        <v>-8580</v>
      </c>
      <c r="O43" s="75" t="s">
        <v>268</v>
      </c>
      <c r="P43" s="76" t="s">
        <v>247</v>
      </c>
      <c r="Q43" s="75" t="s">
        <v>268</v>
      </c>
      <c r="R43" s="76" t="s">
        <v>247</v>
      </c>
      <c r="S43" s="78">
        <f ca="1">IF(ISNA(DATEN!$R135),".      ",ROUND(DATEN!$R135/10,0)*10)</f>
        <v>9870</v>
      </c>
    </row>
    <row r="44" spans="1:19" ht="11.5" x14ac:dyDescent="0.25">
      <c r="A44" s="133"/>
      <c r="B44" s="86">
        <f t="shared" si="5"/>
        <v>2032</v>
      </c>
      <c r="C44" s="74"/>
      <c r="D44" s="75">
        <f ca="1">IF(ISNA(DATEN!$N136),".      ",ROUND(DATEN!$N136/10,0)*10)</f>
        <v>2674880</v>
      </c>
      <c r="E44" s="76">
        <f t="shared" ca="1" si="1"/>
        <v>102.4</v>
      </c>
      <c r="F44" s="75">
        <f t="shared" ca="1" si="6"/>
        <v>1070</v>
      </c>
      <c r="G44" s="76">
        <f ca="1">IF(ISNA(DATEN!$O136),".      ",DATEN!$O136)</f>
        <v>45.5</v>
      </c>
      <c r="H44" s="75" t="s">
        <v>268</v>
      </c>
      <c r="I44" s="77" t="s">
        <v>269</v>
      </c>
      <c r="J44" s="75">
        <f ca="1">IF(ISNA(DATEN!$P136),".      ",ROUND(DATEN!$P136/10,0)*10)</f>
        <v>23280</v>
      </c>
      <c r="K44" s="76">
        <f t="shared" ca="1" si="14"/>
        <v>86.6</v>
      </c>
      <c r="L44" s="75">
        <f ca="1">IF(ISNA(DATEN!$Q136),".      ",ROUND(DATEN!$Q136/10,0)*10)</f>
        <v>32100</v>
      </c>
      <c r="M44" s="76">
        <f t="shared" ca="1" si="14"/>
        <v>124.4</v>
      </c>
      <c r="N44" s="78">
        <f t="shared" ca="1" si="3"/>
        <v>-8820</v>
      </c>
      <c r="O44" s="75" t="s">
        <v>268</v>
      </c>
      <c r="P44" s="76" t="s">
        <v>247</v>
      </c>
      <c r="Q44" s="75" t="s">
        <v>268</v>
      </c>
      <c r="R44" s="76" t="s">
        <v>247</v>
      </c>
      <c r="S44" s="78">
        <f ca="1">IF(ISNA(DATEN!$R136),".      ",ROUND(DATEN!$R136/10,0)*10)</f>
        <v>9900</v>
      </c>
    </row>
    <row r="45" spans="1:19" ht="11.5" x14ac:dyDescent="0.25">
      <c r="A45" s="133"/>
      <c r="B45" s="86">
        <f t="shared" si="5"/>
        <v>2033</v>
      </c>
      <c r="C45" s="74"/>
      <c r="D45" s="75">
        <f ca="1">IF(ISNA(DATEN!$N137),".      ",ROUND(DATEN!$N137/10,0)*10)</f>
        <v>2675800</v>
      </c>
      <c r="E45" s="76">
        <f t="shared" ca="1" si="1"/>
        <v>102.4</v>
      </c>
      <c r="F45" s="75">
        <f t="shared" ca="1" si="6"/>
        <v>920</v>
      </c>
      <c r="G45" s="76">
        <f ca="1">IF(ISNA(DATEN!$O137),".      ",DATEN!$O137)</f>
        <v>45.6</v>
      </c>
      <c r="H45" s="75" t="s">
        <v>268</v>
      </c>
      <c r="I45" s="77" t="s">
        <v>269</v>
      </c>
      <c r="J45" s="75">
        <f ca="1">IF(ISNA(DATEN!$P137),".      ",ROUND(DATEN!$P137/10,0)*10)</f>
        <v>23120</v>
      </c>
      <c r="K45" s="76">
        <f t="shared" ca="1" si="14"/>
        <v>86</v>
      </c>
      <c r="L45" s="75">
        <f ca="1">IF(ISNA(DATEN!$Q137),".      ",ROUND(DATEN!$Q137/10,0)*10)</f>
        <v>32170</v>
      </c>
      <c r="M45" s="76">
        <f t="shared" ca="1" si="14"/>
        <v>124.7</v>
      </c>
      <c r="N45" s="78">
        <f t="shared" ca="1" si="3"/>
        <v>-9050</v>
      </c>
      <c r="O45" s="75" t="s">
        <v>268</v>
      </c>
      <c r="P45" s="76" t="s">
        <v>247</v>
      </c>
      <c r="Q45" s="75" t="s">
        <v>268</v>
      </c>
      <c r="R45" s="76" t="s">
        <v>247</v>
      </c>
      <c r="S45" s="78">
        <f ca="1">IF(ISNA(DATEN!$R137),".      ",ROUND(DATEN!$R137/10,0)*10)</f>
        <v>9970</v>
      </c>
    </row>
    <row r="46" spans="1:19" ht="11.5" x14ac:dyDescent="0.25">
      <c r="A46" s="133"/>
      <c r="B46" s="86">
        <f t="shared" si="5"/>
        <v>2034</v>
      </c>
      <c r="C46" s="74"/>
      <c r="D46" s="75">
        <f ca="1">IF(ISNA(DATEN!$N138),".      ",ROUND(DATEN!$N138/10,0)*10)</f>
        <v>2676440</v>
      </c>
      <c r="E46" s="76">
        <f t="shared" ca="1" si="1"/>
        <v>102.5</v>
      </c>
      <c r="F46" s="75">
        <f t="shared" ca="1" si="6"/>
        <v>640</v>
      </c>
      <c r="G46" s="76">
        <f ca="1">IF(ISNA(DATEN!$O138),".      ",DATEN!$O138)</f>
        <v>45.7</v>
      </c>
      <c r="H46" s="75" t="s">
        <v>268</v>
      </c>
      <c r="I46" s="77" t="s">
        <v>269</v>
      </c>
      <c r="J46" s="75">
        <f ca="1">IF(ISNA(DATEN!$P138),".      ",ROUND(DATEN!$P138/10,0)*10)</f>
        <v>22950</v>
      </c>
      <c r="K46" s="76">
        <f t="shared" ca="1" si="14"/>
        <v>85.4</v>
      </c>
      <c r="L46" s="75">
        <f ca="1">IF(ISNA(DATEN!$Q138),".      ",ROUND(DATEN!$Q138/10,0)*10)</f>
        <v>32260</v>
      </c>
      <c r="M46" s="76">
        <f t="shared" ca="1" si="14"/>
        <v>125</v>
      </c>
      <c r="N46" s="78">
        <f t="shared" ca="1" si="3"/>
        <v>-9310</v>
      </c>
      <c r="O46" s="75" t="s">
        <v>268</v>
      </c>
      <c r="P46" s="76" t="s">
        <v>247</v>
      </c>
      <c r="Q46" s="75" t="s">
        <v>268</v>
      </c>
      <c r="R46" s="76" t="s">
        <v>247</v>
      </c>
      <c r="S46" s="78">
        <f ca="1">IF(ISNA(DATEN!$R138),".      ",ROUND(DATEN!$R138/10,0)*10)</f>
        <v>9950</v>
      </c>
    </row>
    <row r="47" spans="1:19" ht="11.5" x14ac:dyDescent="0.25">
      <c r="A47" s="133"/>
      <c r="B47" s="86">
        <f t="shared" si="5"/>
        <v>2035</v>
      </c>
      <c r="C47" s="74"/>
      <c r="D47" s="75">
        <f ca="1">IF(ISNA(DATEN!$N139),".      ",ROUND(DATEN!$N139/10,0)*10)</f>
        <v>2674940</v>
      </c>
      <c r="E47" s="76">
        <f t="shared" ca="1" si="1"/>
        <v>102.4</v>
      </c>
      <c r="F47" s="75">
        <f t="shared" ca="1" si="6"/>
        <v>-1500</v>
      </c>
      <c r="G47" s="76">
        <f ca="1">IF(ISNA(DATEN!$O139),".      ",DATEN!$O139)</f>
        <v>45.9</v>
      </c>
      <c r="H47" s="75" t="s">
        <v>268</v>
      </c>
      <c r="I47" s="77" t="s">
        <v>269</v>
      </c>
      <c r="J47" s="75">
        <f ca="1">IF(ISNA(DATEN!$P139),".      ",ROUND(DATEN!$P139/10,0)*10)</f>
        <v>22800</v>
      </c>
      <c r="K47" s="76">
        <f t="shared" ca="1" si="14"/>
        <v>84.8</v>
      </c>
      <c r="L47" s="75">
        <f ca="1">IF(ISNA(DATEN!$Q139),".      ",ROUND(DATEN!$Q139/10,0)*10)</f>
        <v>32460</v>
      </c>
      <c r="M47" s="76">
        <f t="shared" ca="1" si="14"/>
        <v>125.8</v>
      </c>
      <c r="N47" s="78">
        <f t="shared" ca="1" si="3"/>
        <v>-9660</v>
      </c>
      <c r="O47" s="75" t="s">
        <v>268</v>
      </c>
      <c r="P47" s="76" t="s">
        <v>247</v>
      </c>
      <c r="Q47" s="75" t="s">
        <v>268</v>
      </c>
      <c r="R47" s="76" t="s">
        <v>247</v>
      </c>
      <c r="S47" s="78">
        <f ca="1">IF(ISNA(DATEN!$R139),".      ",ROUND(DATEN!$R139/10,0)*10)</f>
        <v>8160</v>
      </c>
    </row>
    <row r="48" spans="1:19" ht="11.5" x14ac:dyDescent="0.25">
      <c r="A48" s="133"/>
      <c r="B48" s="86">
        <f t="shared" si="5"/>
        <v>2036</v>
      </c>
      <c r="C48" s="74"/>
      <c r="D48" s="75">
        <f ca="1">IF(ISNA(DATEN!$N140),".      ",ROUND(DATEN!$N140/10,0)*10)</f>
        <v>2673170</v>
      </c>
      <c r="E48" s="76">
        <f t="shared" ca="1" si="1"/>
        <v>102.3</v>
      </c>
      <c r="F48" s="75">
        <f t="shared" ca="1" si="6"/>
        <v>-1770</v>
      </c>
      <c r="G48" s="76">
        <f ca="1">IF(ISNA(DATEN!$O140),".      ",DATEN!$O140)</f>
        <v>46</v>
      </c>
      <c r="H48" s="75" t="s">
        <v>268</v>
      </c>
      <c r="I48" s="77" t="s">
        <v>269</v>
      </c>
      <c r="J48" s="75">
        <f ca="1">IF(ISNA(DATEN!$P140),".      ",ROUND(DATEN!$P140/10,0)*10)</f>
        <v>22650</v>
      </c>
      <c r="K48" s="76">
        <f t="shared" ca="1" si="14"/>
        <v>84.3</v>
      </c>
      <c r="L48" s="75">
        <f ca="1">IF(ISNA(DATEN!$Q140),".      ",ROUND(DATEN!$Q140/10,0)*10)</f>
        <v>32600</v>
      </c>
      <c r="M48" s="76">
        <f t="shared" ca="1" si="14"/>
        <v>126.4</v>
      </c>
      <c r="N48" s="78">
        <f t="shared" ca="1" si="3"/>
        <v>-9950</v>
      </c>
      <c r="O48" s="75" t="s">
        <v>268</v>
      </c>
      <c r="P48" s="76" t="s">
        <v>247</v>
      </c>
      <c r="Q48" s="75" t="s">
        <v>268</v>
      </c>
      <c r="R48" s="76" t="s">
        <v>247</v>
      </c>
      <c r="S48" s="78">
        <f ca="1">IF(ISNA(DATEN!$R140),".      ",ROUND(DATEN!$R140/10,0)*10)</f>
        <v>8170</v>
      </c>
    </row>
    <row r="49" spans="1:19" ht="11.5" x14ac:dyDescent="0.25">
      <c r="A49" s="133"/>
      <c r="B49" s="86">
        <f t="shared" si="5"/>
        <v>2037</v>
      </c>
      <c r="C49" s="74"/>
      <c r="D49" s="75">
        <f ca="1">IF(ISNA(DATEN!$N141),".      ",ROUND(DATEN!$N141/10,0)*10)</f>
        <v>2671050</v>
      </c>
      <c r="E49" s="76">
        <f t="shared" ca="1" si="1"/>
        <v>102.2</v>
      </c>
      <c r="F49" s="75">
        <f t="shared" ca="1" si="6"/>
        <v>-2120</v>
      </c>
      <c r="G49" s="76">
        <f ca="1">IF(ISNA(DATEN!$O141),".      ",DATEN!$O141)</f>
        <v>46.2</v>
      </c>
      <c r="H49" s="75" t="s">
        <v>268</v>
      </c>
      <c r="I49" s="77" t="s">
        <v>269</v>
      </c>
      <c r="J49" s="75">
        <f ca="1">IF(ISNA(DATEN!$P141),".      ",ROUND(DATEN!$P141/10,0)*10)</f>
        <v>22540</v>
      </c>
      <c r="K49" s="76">
        <f t="shared" ca="1" si="14"/>
        <v>83.9</v>
      </c>
      <c r="L49" s="75">
        <f ca="1">IF(ISNA(DATEN!$Q141),".      ",ROUND(DATEN!$Q141/10,0)*10)</f>
        <v>32730</v>
      </c>
      <c r="M49" s="76">
        <f t="shared" ca="1" si="14"/>
        <v>126.9</v>
      </c>
      <c r="N49" s="78">
        <f t="shared" ca="1" si="3"/>
        <v>-10190</v>
      </c>
      <c r="O49" s="75" t="s">
        <v>268</v>
      </c>
      <c r="P49" s="76" t="s">
        <v>247</v>
      </c>
      <c r="Q49" s="75" t="s">
        <v>268</v>
      </c>
      <c r="R49" s="76" t="s">
        <v>247</v>
      </c>
      <c r="S49" s="78">
        <f ca="1">IF(ISNA(DATEN!$R141),".      ",ROUND(DATEN!$R141/10,0)*10)</f>
        <v>8070</v>
      </c>
    </row>
    <row r="50" spans="1:19" ht="11.5" x14ac:dyDescent="0.25">
      <c r="A50" s="133"/>
      <c r="B50" s="86">
        <f t="shared" si="5"/>
        <v>2038</v>
      </c>
      <c r="C50" s="74"/>
      <c r="D50" s="75">
        <f ca="1">IF(ISNA(DATEN!$N142),".      ",ROUND(DATEN!$N142/10,0)*10)</f>
        <v>2668500</v>
      </c>
      <c r="E50" s="76">
        <f t="shared" ca="1" si="1"/>
        <v>102.2</v>
      </c>
      <c r="F50" s="75">
        <f t="shared" ca="1" si="6"/>
        <v>-2550</v>
      </c>
      <c r="G50" s="76">
        <f ca="1">IF(ISNA(DATEN!$O142),".      ",DATEN!$O142)</f>
        <v>46.3</v>
      </c>
      <c r="H50" s="75" t="s">
        <v>268</v>
      </c>
      <c r="I50" s="77" t="s">
        <v>269</v>
      </c>
      <c r="J50" s="75">
        <f ca="1">IF(ISNA(DATEN!$P142),".      ",ROUND(DATEN!$P142/10,0)*10)</f>
        <v>22440</v>
      </c>
      <c r="K50" s="76">
        <f t="shared" ca="1" si="14"/>
        <v>83.5</v>
      </c>
      <c r="L50" s="75">
        <f ca="1">IF(ISNA(DATEN!$Q142),".      ",ROUND(DATEN!$Q142/10,0)*10)</f>
        <v>33030</v>
      </c>
      <c r="M50" s="76">
        <f t="shared" ca="1" si="14"/>
        <v>128</v>
      </c>
      <c r="N50" s="78">
        <f t="shared" ca="1" si="3"/>
        <v>-10590</v>
      </c>
      <c r="O50" s="75" t="s">
        <v>268</v>
      </c>
      <c r="P50" s="76" t="s">
        <v>247</v>
      </c>
      <c r="Q50" s="75" t="s">
        <v>268</v>
      </c>
      <c r="R50" s="76" t="s">
        <v>247</v>
      </c>
      <c r="S50" s="78">
        <f ca="1">IF(ISNA(DATEN!$R142),".      ",ROUND(DATEN!$R142/10,0)*10)</f>
        <v>8050</v>
      </c>
    </row>
    <row r="51" spans="1:19" ht="11.5" x14ac:dyDescent="0.25">
      <c r="A51" s="133"/>
      <c r="B51" s="86">
        <f t="shared" si="5"/>
        <v>2039</v>
      </c>
      <c r="C51" s="74"/>
      <c r="D51" s="75">
        <f ca="1">IF(ISNA(DATEN!$N143),".      ",ROUND(DATEN!$N143/10,0)*10)</f>
        <v>2665580</v>
      </c>
      <c r="E51" s="76">
        <f t="shared" ca="1" si="1"/>
        <v>102</v>
      </c>
      <c r="F51" s="75">
        <f t="shared" ca="1" si="6"/>
        <v>-2920</v>
      </c>
      <c r="G51" s="76">
        <f ca="1">IF(ISNA(DATEN!$O143),".      ",DATEN!$O143)</f>
        <v>46.4</v>
      </c>
      <c r="H51" s="75" t="s">
        <v>268</v>
      </c>
      <c r="I51" s="77" t="s">
        <v>269</v>
      </c>
      <c r="J51" s="75">
        <f ca="1">IF(ISNA(DATEN!$P143),".      ",ROUND(DATEN!$P143/10,0)*10)</f>
        <v>22360</v>
      </c>
      <c r="K51" s="76">
        <f t="shared" ca="1" si="14"/>
        <v>83.2</v>
      </c>
      <c r="L51" s="75">
        <f ca="1">IF(ISNA(DATEN!$Q143),".      ",ROUND(DATEN!$Q143/10,0)*10)</f>
        <v>33260</v>
      </c>
      <c r="M51" s="76">
        <f t="shared" ca="1" si="14"/>
        <v>128.9</v>
      </c>
      <c r="N51" s="78">
        <f t="shared" ca="1" si="3"/>
        <v>-10900</v>
      </c>
      <c r="O51" s="75" t="s">
        <v>268</v>
      </c>
      <c r="P51" s="76" t="s">
        <v>247</v>
      </c>
      <c r="Q51" s="75" t="s">
        <v>268</v>
      </c>
      <c r="R51" s="76" t="s">
        <v>247</v>
      </c>
      <c r="S51" s="78">
        <f ca="1">IF(ISNA(DATEN!$R143),".      ",ROUND(DATEN!$R143/10,0)*10)</f>
        <v>7980</v>
      </c>
    </row>
    <row r="52" spans="1:19" ht="11.5" x14ac:dyDescent="0.25">
      <c r="A52" s="133"/>
      <c r="B52" s="86">
        <f t="shared" si="5"/>
        <v>2040</v>
      </c>
      <c r="C52" s="74"/>
      <c r="D52" s="75">
        <f ca="1">IF(ISNA(DATEN!$N144),".      ",ROUND(DATEN!$N144/10,0)*10)</f>
        <v>2662230</v>
      </c>
      <c r="E52" s="76">
        <f t="shared" ca="1" si="1"/>
        <v>101.9</v>
      </c>
      <c r="F52" s="75">
        <f t="shared" ca="1" si="6"/>
        <v>-3350</v>
      </c>
      <c r="G52" s="76">
        <f ca="1">IF(ISNA(DATEN!$O144),".      ",DATEN!$O144)</f>
        <v>46.5</v>
      </c>
      <c r="H52" s="75" t="s">
        <v>268</v>
      </c>
      <c r="I52" s="77" t="s">
        <v>269</v>
      </c>
      <c r="J52" s="75">
        <f ca="1">IF(ISNA(DATEN!$P144),".      ",ROUND(DATEN!$P144/10,0)*10)</f>
        <v>22320</v>
      </c>
      <c r="K52" s="76">
        <f t="shared" ca="1" si="14"/>
        <v>83</v>
      </c>
      <c r="L52" s="75">
        <f ca="1">IF(ISNA(DATEN!$Q144),".      ",ROUND(DATEN!$Q144/10,0)*10)</f>
        <v>33570</v>
      </c>
      <c r="M52" s="76">
        <f t="shared" ca="1" si="14"/>
        <v>130.1</v>
      </c>
      <c r="N52" s="78">
        <f t="shared" ca="1" si="3"/>
        <v>-11250</v>
      </c>
      <c r="O52" s="75" t="s">
        <v>268</v>
      </c>
      <c r="P52" s="76" t="s">
        <v>247</v>
      </c>
      <c r="Q52" s="75" t="s">
        <v>268</v>
      </c>
      <c r="R52" s="76" t="s">
        <v>247</v>
      </c>
      <c r="S52" s="78">
        <f ca="1">IF(ISNA(DATEN!$R144),".      ",ROUND(DATEN!$R144/10,0)*10)</f>
        <v>7900</v>
      </c>
    </row>
    <row r="53" spans="1:19" ht="11.5" x14ac:dyDescent="0.25">
      <c r="A53" s="133"/>
      <c r="B53" s="86">
        <f t="shared" si="5"/>
        <v>2041</v>
      </c>
      <c r="C53" s="74"/>
      <c r="D53" s="75">
        <f ca="1">IF(ISNA(DATEN!$N145),".      ",ROUND(DATEN!$N145/10,0)*10)</f>
        <v>2658430</v>
      </c>
      <c r="E53" s="76">
        <f t="shared" ca="1" si="1"/>
        <v>101.8</v>
      </c>
      <c r="F53" s="75">
        <f t="shared" ca="1" si="6"/>
        <v>-3800</v>
      </c>
      <c r="G53" s="76">
        <f ca="1">IF(ISNA(DATEN!$O145),".      ",DATEN!$O145)</f>
        <v>46.6</v>
      </c>
      <c r="H53" s="75" t="s">
        <v>268</v>
      </c>
      <c r="I53" s="77" t="s">
        <v>269</v>
      </c>
      <c r="J53" s="75">
        <f ca="1">IF(ISNA(DATEN!$P145),".      ",ROUND(DATEN!$P145/10,0)*10)</f>
        <v>22300</v>
      </c>
      <c r="K53" s="76">
        <f t="shared" ca="1" si="14"/>
        <v>83</v>
      </c>
      <c r="L53" s="75">
        <f ca="1">IF(ISNA(DATEN!$Q145),".      ",ROUND(DATEN!$Q145/10,0)*10)</f>
        <v>33940</v>
      </c>
      <c r="M53" s="76">
        <f t="shared" ca="1" si="14"/>
        <v>131.6</v>
      </c>
      <c r="N53" s="78">
        <f t="shared" ca="1" si="3"/>
        <v>-11640</v>
      </c>
      <c r="O53" s="75" t="s">
        <v>268</v>
      </c>
      <c r="P53" s="76" t="s">
        <v>247</v>
      </c>
      <c r="Q53" s="75" t="s">
        <v>268</v>
      </c>
      <c r="R53" s="76" t="s">
        <v>247</v>
      </c>
      <c r="S53" s="78">
        <f ca="1">IF(ISNA(DATEN!$R145),".      ",ROUND(DATEN!$R145/10,0)*10)</f>
        <v>7840</v>
      </c>
    </row>
    <row r="54" spans="1:19" ht="11.5" x14ac:dyDescent="0.25">
      <c r="A54" s="133"/>
      <c r="B54" s="86">
        <f t="shared" si="5"/>
        <v>2042</v>
      </c>
      <c r="C54" s="74"/>
      <c r="D54" s="75">
        <f ca="1">IF(ISNA(DATEN!$N146),".      ",ROUND(DATEN!$N146/10,0)*10)</f>
        <v>2654220</v>
      </c>
      <c r="E54" s="76">
        <f t="shared" ca="1" si="1"/>
        <v>101.6</v>
      </c>
      <c r="F54" s="75">
        <f t="shared" ca="1" si="6"/>
        <v>-4210</v>
      </c>
      <c r="G54" s="76">
        <f ca="1">IF(ISNA(DATEN!$O146),".      ",DATEN!$O146)</f>
        <v>46.6</v>
      </c>
      <c r="H54" s="75" t="s">
        <v>268</v>
      </c>
      <c r="I54" s="77" t="s">
        <v>269</v>
      </c>
      <c r="J54" s="75">
        <f ca="1">IF(ISNA(DATEN!$P146),".      ",ROUND(DATEN!$P146/10,0)*10)</f>
        <v>22310</v>
      </c>
      <c r="K54" s="76">
        <f t="shared" ca="1" si="14"/>
        <v>83</v>
      </c>
      <c r="L54" s="75">
        <f ca="1">IF(ISNA(DATEN!$Q146),".      ",ROUND(DATEN!$Q146/10,0)*10)</f>
        <v>34330</v>
      </c>
      <c r="M54" s="76">
        <f t="shared" ca="1" si="14"/>
        <v>133.1</v>
      </c>
      <c r="N54" s="78">
        <f t="shared" ca="1" si="3"/>
        <v>-12020</v>
      </c>
      <c r="O54" s="75" t="s">
        <v>268</v>
      </c>
      <c r="P54" s="76" t="s">
        <v>247</v>
      </c>
      <c r="Q54" s="75" t="s">
        <v>268</v>
      </c>
      <c r="R54" s="76" t="s">
        <v>247</v>
      </c>
      <c r="S54" s="78">
        <f ca="1">IF(ISNA(DATEN!$R146),".      ",ROUND(DATEN!$R146/10,0)*10)</f>
        <v>7810</v>
      </c>
    </row>
    <row r="55" spans="1:19" ht="11.5" x14ac:dyDescent="0.25">
      <c r="A55" s="133"/>
      <c r="B55" s="86">
        <f t="shared" si="5"/>
        <v>2043</v>
      </c>
      <c r="C55" s="74"/>
      <c r="D55" s="75">
        <f ca="1">IF(ISNA(DATEN!$N147),".      ",ROUND(DATEN!$N147/10,0)*10)</f>
        <v>2649600</v>
      </c>
      <c r="E55" s="76">
        <f t="shared" ca="1" si="1"/>
        <v>101.4</v>
      </c>
      <c r="F55" s="75">
        <f t="shared" ca="1" si="6"/>
        <v>-4620</v>
      </c>
      <c r="G55" s="76">
        <f ca="1">IF(ISNA(DATEN!$O147),".      ",DATEN!$O147)</f>
        <v>46.7</v>
      </c>
      <c r="H55" s="75" t="s">
        <v>268</v>
      </c>
      <c r="I55" s="77" t="s">
        <v>269</v>
      </c>
      <c r="J55" s="75">
        <f ca="1">IF(ISNA(DATEN!$P147),".      ",ROUND(DATEN!$P147/10,0)*10)</f>
        <v>22360</v>
      </c>
      <c r="K55" s="76">
        <f t="shared" ca="1" si="14"/>
        <v>83.2</v>
      </c>
      <c r="L55" s="75">
        <f ca="1">IF(ISNA(DATEN!$Q147),".      ",ROUND(DATEN!$Q147/10,0)*10)</f>
        <v>34680</v>
      </c>
      <c r="M55" s="76">
        <f t="shared" ca="1" si="14"/>
        <v>134.4</v>
      </c>
      <c r="N55" s="78">
        <f t="shared" ca="1" si="3"/>
        <v>-12320</v>
      </c>
      <c r="O55" s="75" t="s">
        <v>268</v>
      </c>
      <c r="P55" s="76" t="s">
        <v>247</v>
      </c>
      <c r="Q55" s="75" t="s">
        <v>268</v>
      </c>
      <c r="R55" s="76" t="s">
        <v>247</v>
      </c>
      <c r="S55" s="78">
        <f ca="1">IF(ISNA(DATEN!$R147),".      ",ROUND(DATEN!$R147/10,0)*10)</f>
        <v>7710</v>
      </c>
    </row>
    <row r="56" spans="1:19" ht="11.5" x14ac:dyDescent="0.25">
      <c r="A56" s="133"/>
      <c r="B56" s="86">
        <f t="shared" si="5"/>
        <v>2044</v>
      </c>
      <c r="C56" s="74"/>
      <c r="D56" s="75">
        <f ca="1">IF(ISNA(DATEN!$N148),".      ",ROUND(DATEN!$N148/10,0)*10)</f>
        <v>2644600</v>
      </c>
      <c r="E56" s="76">
        <f t="shared" ca="1" si="1"/>
        <v>101.2</v>
      </c>
      <c r="F56" s="75">
        <f t="shared" ca="1" si="6"/>
        <v>-5000</v>
      </c>
      <c r="G56" s="76">
        <f ca="1">IF(ISNA(DATEN!$O148),".      ",DATEN!$O148)</f>
        <v>46.8</v>
      </c>
      <c r="H56" s="75" t="s">
        <v>268</v>
      </c>
      <c r="I56" s="77" t="s">
        <v>269</v>
      </c>
      <c r="J56" s="75">
        <f ca="1">IF(ISNA(DATEN!$P148),".      ",ROUND(DATEN!$P148/10,0)*10)</f>
        <v>22430</v>
      </c>
      <c r="K56" s="76">
        <f t="shared" ca="1" si="14"/>
        <v>83.5</v>
      </c>
      <c r="L56" s="75">
        <f ca="1">IF(ISNA(DATEN!$Q148),".      ",ROUND(DATEN!$Q148/10,0)*10)</f>
        <v>35100</v>
      </c>
      <c r="M56" s="76">
        <f t="shared" ca="1" si="14"/>
        <v>136.1</v>
      </c>
      <c r="N56" s="78">
        <f t="shared" ca="1" si="3"/>
        <v>-12670</v>
      </c>
      <c r="O56" s="75" t="s">
        <v>268</v>
      </c>
      <c r="P56" s="76" t="s">
        <v>247</v>
      </c>
      <c r="Q56" s="75" t="s">
        <v>268</v>
      </c>
      <c r="R56" s="76" t="s">
        <v>247</v>
      </c>
      <c r="S56" s="78">
        <f ca="1">IF(ISNA(DATEN!$R148),".      ",ROUND(DATEN!$R148/10,0)*10)</f>
        <v>7660</v>
      </c>
    </row>
    <row r="57" spans="1:19" ht="11.5" x14ac:dyDescent="0.25">
      <c r="A57" s="133"/>
      <c r="B57" s="86">
        <f t="shared" si="5"/>
        <v>2045</v>
      </c>
      <c r="C57" s="74"/>
      <c r="D57" s="75">
        <f ca="1">IF(ISNA(DATEN!$N149),".      ",ROUND(DATEN!$N149/10,0)*10)</f>
        <v>2639280</v>
      </c>
      <c r="E57" s="76">
        <f t="shared" ca="1" si="1"/>
        <v>101</v>
      </c>
      <c r="F57" s="75">
        <f t="shared" ca="1" si="6"/>
        <v>-5320</v>
      </c>
      <c r="G57" s="76">
        <f ca="1">IF(ISNA(DATEN!$O149),".      ",DATEN!$O149)</f>
        <v>46.9</v>
      </c>
      <c r="H57" s="75" t="s">
        <v>268</v>
      </c>
      <c r="I57" s="77" t="s">
        <v>269</v>
      </c>
      <c r="J57" s="75">
        <f ca="1">IF(ISNA(DATEN!$P149),".      ",ROUND(DATEN!$P149/10,0)*10)</f>
        <v>22520</v>
      </c>
      <c r="K57" s="76">
        <f t="shared" ca="1" si="14"/>
        <v>83.8</v>
      </c>
      <c r="L57" s="75">
        <f ca="1">IF(ISNA(DATEN!$Q149),".      ",ROUND(DATEN!$Q149/10,0)*10)</f>
        <v>35510</v>
      </c>
      <c r="M57" s="76">
        <f t="shared" ca="1" si="14"/>
        <v>137.6</v>
      </c>
      <c r="N57" s="78">
        <f t="shared" ca="1" si="3"/>
        <v>-12990</v>
      </c>
      <c r="O57" s="75" t="s">
        <v>268</v>
      </c>
      <c r="P57" s="76" t="s">
        <v>247</v>
      </c>
      <c r="Q57" s="75" t="s">
        <v>268</v>
      </c>
      <c r="R57" s="76" t="s">
        <v>247</v>
      </c>
      <c r="S57" s="78">
        <f ca="1">IF(ISNA(DATEN!$R149),".      ",ROUND(DATEN!$R149/10,0)*10)</f>
        <v>7670</v>
      </c>
    </row>
    <row r="58" spans="1:19" ht="11.5" x14ac:dyDescent="0.25">
      <c r="A58" s="133"/>
      <c r="B58" s="86">
        <f t="shared" si="5"/>
        <v>2046</v>
      </c>
      <c r="C58" s="74"/>
      <c r="D58" s="75">
        <f ca="1">IF(ISNA(DATEN!$N150),".      ",ROUND(DATEN!$N150/10,0)*10)</f>
        <v>2633790</v>
      </c>
      <c r="E58" s="76">
        <f t="shared" ca="1" si="1"/>
        <v>100.8</v>
      </c>
      <c r="F58" s="75">
        <f t="shared" ca="1" si="6"/>
        <v>-5490</v>
      </c>
      <c r="G58" s="76">
        <f ca="1">IF(ISNA(DATEN!$O150),".      ",DATEN!$O150)</f>
        <v>46.9</v>
      </c>
      <c r="H58" s="75" t="s">
        <v>268</v>
      </c>
      <c r="I58" s="77" t="s">
        <v>269</v>
      </c>
      <c r="J58" s="75">
        <f ca="1">IF(ISNA(DATEN!$P150),".      ",ROUND(DATEN!$P150/10,0)*10)</f>
        <v>22650</v>
      </c>
      <c r="K58" s="76">
        <f t="shared" ca="1" si="14"/>
        <v>84.3</v>
      </c>
      <c r="L58" s="75">
        <f ca="1">IF(ISNA(DATEN!$Q150),".      ",ROUND(DATEN!$Q150/10,0)*10)</f>
        <v>35790</v>
      </c>
      <c r="M58" s="76">
        <f t="shared" ca="1" si="14"/>
        <v>138.69999999999999</v>
      </c>
      <c r="N58" s="78">
        <f t="shared" ca="1" si="3"/>
        <v>-13140</v>
      </c>
      <c r="O58" s="75" t="s">
        <v>268</v>
      </c>
      <c r="P58" s="76" t="s">
        <v>247</v>
      </c>
      <c r="Q58" s="75" t="s">
        <v>268</v>
      </c>
      <c r="R58" s="76" t="s">
        <v>247</v>
      </c>
      <c r="S58" s="78">
        <f ca="1">IF(ISNA(DATEN!$R150),".      ",ROUND(DATEN!$R150/10,0)*10)</f>
        <v>7650</v>
      </c>
    </row>
    <row r="59" spans="1:19" ht="11.5" x14ac:dyDescent="0.25">
      <c r="A59" s="133"/>
      <c r="B59" s="86">
        <f t="shared" si="5"/>
        <v>2047</v>
      </c>
      <c r="C59" s="74"/>
      <c r="D59" s="75">
        <f ca="1">IF(ISNA(DATEN!$N151),".      ",ROUND(DATEN!$N151/10,0)*10)</f>
        <v>2628090</v>
      </c>
      <c r="E59" s="76">
        <f t="shared" ca="1" si="1"/>
        <v>100.6</v>
      </c>
      <c r="F59" s="75">
        <f t="shared" ca="1" si="6"/>
        <v>-5700</v>
      </c>
      <c r="G59" s="76">
        <f ca="1">IF(ISNA(DATEN!$O151),".      ",DATEN!$O151)</f>
        <v>47</v>
      </c>
      <c r="H59" s="75" t="s">
        <v>268</v>
      </c>
      <c r="I59" s="77" t="s">
        <v>269</v>
      </c>
      <c r="J59" s="75">
        <f ca="1">IF(ISNA(DATEN!$P151),".      ",ROUND(DATEN!$P151/10,0)*10)</f>
        <v>22770</v>
      </c>
      <c r="K59" s="76">
        <f t="shared" ca="1" si="14"/>
        <v>84.7</v>
      </c>
      <c r="L59" s="75">
        <f ca="1">IF(ISNA(DATEN!$Q151),".      ",ROUND(DATEN!$Q151/10,0)*10)</f>
        <v>36130</v>
      </c>
      <c r="M59" s="76">
        <f t="shared" ca="1" si="14"/>
        <v>140</v>
      </c>
      <c r="N59" s="78">
        <f t="shared" ca="1" si="3"/>
        <v>-13360</v>
      </c>
      <c r="O59" s="75" t="s">
        <v>268</v>
      </c>
      <c r="P59" s="76" t="s">
        <v>247</v>
      </c>
      <c r="Q59" s="75" t="s">
        <v>268</v>
      </c>
      <c r="R59" s="76" t="s">
        <v>247</v>
      </c>
      <c r="S59" s="78">
        <f ca="1">IF(ISNA(DATEN!$R151),".      ",ROUND(DATEN!$R151/10,0)*10)</f>
        <v>7660</v>
      </c>
    </row>
    <row r="60" spans="1:19" ht="11.5" x14ac:dyDescent="0.25">
      <c r="A60" s="133"/>
      <c r="B60" s="86">
        <f t="shared" si="5"/>
        <v>2048</v>
      </c>
      <c r="C60" s="74"/>
      <c r="D60" s="75">
        <f ca="1">IF(ISNA(DATEN!$N152),".      ",ROUND(DATEN!$N152/10,0)*10)</f>
        <v>2622290</v>
      </c>
      <c r="E60" s="76">
        <f t="shared" ca="1" si="1"/>
        <v>100.4</v>
      </c>
      <c r="F60" s="75">
        <f t="shared" ca="1" si="6"/>
        <v>-5800</v>
      </c>
      <c r="G60" s="76">
        <f ca="1">IF(ISNA(DATEN!$O152),".      ",DATEN!$O152)</f>
        <v>47</v>
      </c>
      <c r="H60" s="75" t="s">
        <v>268</v>
      </c>
      <c r="I60" s="77" t="s">
        <v>269</v>
      </c>
      <c r="J60" s="75">
        <f ca="1">IF(ISNA(DATEN!$P152),".      ",ROUND(DATEN!$P152/10,0)*10)</f>
        <v>22880</v>
      </c>
      <c r="K60" s="76">
        <f t="shared" ca="1" si="14"/>
        <v>85.1</v>
      </c>
      <c r="L60" s="75">
        <f ca="1">IF(ISNA(DATEN!$Q152),".      ",ROUND(DATEN!$Q152/10,0)*10)</f>
        <v>36340</v>
      </c>
      <c r="M60" s="76">
        <f t="shared" ca="1" si="14"/>
        <v>140.9</v>
      </c>
      <c r="N60" s="78">
        <f t="shared" ca="1" si="3"/>
        <v>-13460</v>
      </c>
      <c r="O60" s="75" t="s">
        <v>268</v>
      </c>
      <c r="P60" s="76" t="s">
        <v>247</v>
      </c>
      <c r="Q60" s="75" t="s">
        <v>268</v>
      </c>
      <c r="R60" s="76" t="s">
        <v>247</v>
      </c>
      <c r="S60" s="78">
        <f ca="1">IF(ISNA(DATEN!$R152),".      ",ROUND(DATEN!$R152/10,0)*10)</f>
        <v>7660</v>
      </c>
    </row>
    <row r="61" spans="1:19" ht="11.5" x14ac:dyDescent="0.25">
      <c r="A61" s="133"/>
      <c r="B61" s="86">
        <f t="shared" si="5"/>
        <v>2049</v>
      </c>
      <c r="C61" s="74"/>
      <c r="D61" s="75">
        <f ca="1">IF(ISNA(DATEN!$N153),".      ",ROUND(DATEN!$N153/10,0)*10)</f>
        <v>2616350</v>
      </c>
      <c r="E61" s="76">
        <f t="shared" ca="1" si="1"/>
        <v>100.2</v>
      </c>
      <c r="F61" s="75">
        <f t="shared" ca="1" si="6"/>
        <v>-5940</v>
      </c>
      <c r="G61" s="76">
        <f ca="1">IF(ISNA(DATEN!$O153),".      ",DATEN!$O153)</f>
        <v>46.9</v>
      </c>
      <c r="H61" s="75" t="s">
        <v>268</v>
      </c>
      <c r="I61" s="77" t="s">
        <v>269</v>
      </c>
      <c r="J61" s="75">
        <f ca="1">IF(ISNA(DATEN!$P153),".      ",ROUND(DATEN!$P153/10,0)*10)</f>
        <v>23000</v>
      </c>
      <c r="K61" s="76">
        <f t="shared" ca="1" si="14"/>
        <v>85.6</v>
      </c>
      <c r="L61" s="75">
        <f ca="1">IF(ISNA(DATEN!$Q153),".      ",ROUND(DATEN!$Q153/10,0)*10)</f>
        <v>36580</v>
      </c>
      <c r="M61" s="76">
        <f t="shared" ca="1" si="14"/>
        <v>141.80000000000001</v>
      </c>
      <c r="N61" s="78">
        <f t="shared" ca="1" si="3"/>
        <v>-13580</v>
      </c>
      <c r="O61" s="75" t="s">
        <v>268</v>
      </c>
      <c r="P61" s="76" t="s">
        <v>247</v>
      </c>
      <c r="Q61" s="75" t="s">
        <v>268</v>
      </c>
      <c r="R61" s="76" t="s">
        <v>247</v>
      </c>
      <c r="S61" s="78">
        <f ca="1">IF(ISNA(DATEN!$R153),".      ",ROUND(DATEN!$R153/10,0)*10)</f>
        <v>7660</v>
      </c>
    </row>
    <row r="62" spans="1:19" ht="11.5" x14ac:dyDescent="0.25">
      <c r="A62" s="133"/>
      <c r="B62" s="86">
        <f t="shared" si="5"/>
        <v>2050</v>
      </c>
      <c r="C62" s="74"/>
      <c r="D62" s="75">
        <f ca="1">IF(ISNA(DATEN!$N154),".      ",ROUND(DATEN!$N154/10,0)*10)</f>
        <v>2610360</v>
      </c>
      <c r="E62" s="76">
        <f t="shared" ca="1" si="1"/>
        <v>99.9</v>
      </c>
      <c r="F62" s="75">
        <f t="shared" ca="1" si="6"/>
        <v>-5990</v>
      </c>
      <c r="G62" s="76">
        <f ca="1">IF(ISNA(DATEN!$O154),".      ",DATEN!$O154)</f>
        <v>46.9</v>
      </c>
      <c r="H62" s="75" t="s">
        <v>268</v>
      </c>
      <c r="I62" s="77" t="s">
        <v>269</v>
      </c>
      <c r="J62" s="75">
        <f ca="1">IF(ISNA(DATEN!$P154),".      ",ROUND(DATEN!$P154/10,0)*10)</f>
        <v>23080</v>
      </c>
      <c r="K62" s="76">
        <f t="shared" ca="1" si="14"/>
        <v>85.9</v>
      </c>
      <c r="L62" s="75">
        <f ca="1">IF(ISNA(DATEN!$Q154),".      ",ROUND(DATEN!$Q154/10,0)*10)</f>
        <v>36740</v>
      </c>
      <c r="M62" s="76">
        <f t="shared" ca="1" si="14"/>
        <v>142.4</v>
      </c>
      <c r="N62" s="78">
        <f t="shared" ca="1" si="3"/>
        <v>-13660</v>
      </c>
      <c r="O62" s="75" t="s">
        <v>268</v>
      </c>
      <c r="P62" s="76" t="s">
        <v>247</v>
      </c>
      <c r="Q62" s="75" t="s">
        <v>268</v>
      </c>
      <c r="R62" s="76" t="s">
        <v>247</v>
      </c>
      <c r="S62" s="78">
        <f ca="1">IF(ISNA(DATEN!$R154),".      ",ROUND(DATEN!$R154/10,0)*10)</f>
        <v>7670</v>
      </c>
    </row>
    <row r="63" spans="1:19" ht="24" customHeight="1" x14ac:dyDescent="0.25">
      <c r="A63" s="152" t="s">
        <v>15</v>
      </c>
      <c r="B63" s="153"/>
      <c r="C63" s="153"/>
      <c r="D63" s="153"/>
      <c r="E63" s="153"/>
      <c r="F63" s="153"/>
      <c r="G63" s="153"/>
      <c r="H63" s="153"/>
      <c r="I63" s="153"/>
      <c r="J63" s="153"/>
      <c r="K63" s="153"/>
      <c r="L63" s="153"/>
      <c r="M63" s="153"/>
      <c r="N63" s="153"/>
      <c r="O63" s="153"/>
      <c r="P63" s="153"/>
      <c r="Q63" s="153"/>
      <c r="R63" s="153"/>
      <c r="S63" s="153"/>
    </row>
    <row r="64" spans="1:19" ht="40.65" customHeight="1" x14ac:dyDescent="0.25">
      <c r="A64" s="156" t="s">
        <v>413</v>
      </c>
      <c r="B64" s="155"/>
      <c r="C64" s="155"/>
      <c r="D64" s="155"/>
      <c r="E64" s="155"/>
      <c r="F64" s="155"/>
      <c r="G64" s="155"/>
      <c r="H64" s="155"/>
      <c r="I64" s="155"/>
      <c r="J64" s="155"/>
      <c r="K64" s="155"/>
      <c r="L64" s="155"/>
      <c r="M64" s="155"/>
      <c r="N64" s="155"/>
      <c r="O64" s="155"/>
      <c r="P64" s="155"/>
      <c r="Q64" s="155"/>
      <c r="R64" s="155"/>
      <c r="S64" s="155"/>
    </row>
    <row r="65" spans="1:19" ht="40.65" customHeight="1" x14ac:dyDescent="0.25">
      <c r="A65" s="157"/>
      <c r="B65" s="157"/>
      <c r="C65" s="157"/>
      <c r="D65" s="157"/>
      <c r="E65" s="157"/>
      <c r="F65" s="157"/>
      <c r="G65" s="157"/>
      <c r="H65" s="157"/>
      <c r="I65" s="157"/>
      <c r="J65" s="157"/>
      <c r="K65" s="157"/>
      <c r="L65" s="157"/>
      <c r="M65" s="157"/>
      <c r="N65" s="157"/>
      <c r="O65" s="157"/>
      <c r="P65" s="157"/>
      <c r="Q65" s="157"/>
      <c r="R65" s="157"/>
      <c r="S65" s="157"/>
    </row>
    <row r="66" spans="1:19" ht="25.5" customHeight="1" x14ac:dyDescent="0.25">
      <c r="A66" s="154" t="s">
        <v>415</v>
      </c>
      <c r="B66" s="155"/>
      <c r="C66" s="155"/>
      <c r="D66" s="155"/>
      <c r="E66" s="155"/>
      <c r="F66" s="155"/>
      <c r="G66" s="155"/>
      <c r="H66" s="155"/>
      <c r="I66" s="155"/>
      <c r="J66" s="155"/>
      <c r="K66" s="155"/>
      <c r="L66" s="155"/>
      <c r="M66" s="155"/>
      <c r="N66" s="155"/>
      <c r="O66" s="155"/>
      <c r="P66" s="155"/>
      <c r="Q66" s="155"/>
      <c r="R66" s="155"/>
      <c r="S66" s="155"/>
    </row>
    <row r="67" spans="1:19" x14ac:dyDescent="0.25">
      <c r="A67" s="154"/>
      <c r="B67" s="155"/>
      <c r="C67" s="155"/>
      <c r="D67" s="155"/>
      <c r="E67" s="155"/>
      <c r="F67" s="155"/>
      <c r="G67" s="155"/>
      <c r="H67" s="155"/>
      <c r="I67" s="155"/>
      <c r="J67" s="155"/>
      <c r="K67" s="155"/>
      <c r="L67" s="155"/>
      <c r="M67" s="155"/>
      <c r="N67" s="155"/>
      <c r="O67" s="155"/>
      <c r="P67" s="155"/>
      <c r="Q67" s="155"/>
      <c r="R67" s="155"/>
      <c r="S67" s="155"/>
    </row>
    <row r="81" spans="1:19" ht="20.149999999999999" customHeight="1" x14ac:dyDescent="0.25">
      <c r="A81" s="148" t="s">
        <v>287</v>
      </c>
      <c r="B81" s="149"/>
      <c r="C81" s="149"/>
      <c r="Q81" s="150" t="s">
        <v>14</v>
      </c>
      <c r="R81" s="151"/>
      <c r="S81" s="151"/>
    </row>
  </sheetData>
  <sheetProtection algorithmName="SHA-512" hashValue="UV+dFWQLn7P++v0LkNFIpRoAEUy/MTqWJpXGAikrEM6PJtQROlNHFIkh6ukseDWqWZXE2QNW3pfuOS5QkWuh/g==" saltValue="FJtsDombZr5WL4heutn5CA==" spinCount="100000" sheet="1" formatCells="0" selectLockedCells="1"/>
  <mergeCells count="22">
    <mergeCell ref="A81:C81"/>
    <mergeCell ref="Q81:S81"/>
    <mergeCell ref="A63:S63"/>
    <mergeCell ref="A66:S66"/>
    <mergeCell ref="A67:S67"/>
    <mergeCell ref="A64:S65"/>
    <mergeCell ref="A7:A35"/>
    <mergeCell ref="A36:A62"/>
    <mergeCell ref="B1:F1"/>
    <mergeCell ref="Q4:R5"/>
    <mergeCell ref="S4:S5"/>
    <mergeCell ref="D5:E5"/>
    <mergeCell ref="H5:I5"/>
    <mergeCell ref="Q1:S1"/>
    <mergeCell ref="A3:P3"/>
    <mergeCell ref="Q3:S3"/>
    <mergeCell ref="A4:C6"/>
    <mergeCell ref="D4:I4"/>
    <mergeCell ref="J4:K5"/>
    <mergeCell ref="L4:M5"/>
    <mergeCell ref="N4:N5"/>
    <mergeCell ref="O4:P5"/>
  </mergeCells>
  <conditionalFormatting sqref="P11">
    <cfRule type="expression" dxfId="4" priority="28">
      <formula>AND(ROW()&gt;=11,$B11=2011)</formula>
    </cfRule>
  </conditionalFormatting>
  <conditionalFormatting sqref="R11">
    <cfRule type="expression" dxfId="3" priority="27">
      <formula>AND(ROW()&gt;=11,$B11=2011)</formula>
    </cfRule>
  </conditionalFormatting>
  <conditionalFormatting sqref="B11:I35">
    <cfRule type="expression" dxfId="2" priority="3">
      <formula>AND(ROW()&gt;=11,OR($B11=2011,$B11=2022))</formula>
    </cfRule>
  </conditionalFormatting>
  <conditionalFormatting sqref="K11">
    <cfRule type="expression" dxfId="1" priority="2">
      <formula>AND(ROW()&gt;=11,OR($B11=2011,$B11=2022))</formula>
    </cfRule>
  </conditionalFormatting>
  <conditionalFormatting sqref="M11">
    <cfRule type="expression" dxfId="0" priority="1">
      <formula>AND(ROW()&gt;=11,OR($B11=2011,$B11=2022))</formula>
    </cfRule>
  </conditionalFormatting>
  <hyperlinks>
    <hyperlink ref="Q81:S81" location="Inhaltsverzeichnis!Z1S1" display="zum Inhaltsverzeichnis" xr:uid="{00000000-0004-0000-0200-000000000000}"/>
    <hyperlink ref="A81" location="'1.3 (Abb)'!Z1S1" display="Seitenanfang" xr:uid="{00000000-0004-0000-0200-000001000000}"/>
    <hyperlink ref="A81:C81" location="'1.1 (Tab)'!Z1S1" display="Seitenanfang" xr:uid="{00000000-0004-0000-0200-000002000000}"/>
    <hyperlink ref="Q1:S1" location="'Inhaltsverzeichnis | Impressum'!Z1S1" display="zum Inhaltsverzeichnis" xr:uid="{83B2CA9C-B65A-426C-A696-1426868255E2}"/>
  </hyperlinks>
  <pageMargins left="0.35433070866141736" right="0.35433070866141736" top="0.39370078740157483" bottom="0.39370078740157483" header="0.31496062992125984" footer="0.31496062992125984"/>
  <pageSetup paperSize="9" scale="75" fitToHeight="0" orientation="portrait" r:id="rId1"/>
  <headerFooter scaleWithDoc="0" alignWithMargins="0">
    <oddFooter>&amp;L&amp;9© August 2025 – Bezirksregierung Münster - Dezernat 32 | Domplatz 1-3, 48161 Münster.&amp;R&amp;9&amp;A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Drop Down 1">
              <controlPr locked="0" defaultSize="0" autoLine="0" autoPict="0">
                <anchor moveWithCells="1">
                  <from>
                    <xdr:col>6</xdr:col>
                    <xdr:colOff>190500</xdr:colOff>
                    <xdr:row>0</xdr:row>
                    <xdr:rowOff>82550</xdr:rowOff>
                  </from>
                  <to>
                    <xdr:col>11</xdr:col>
                    <xdr:colOff>0</xdr:colOff>
                    <xdr:row>0</xdr:row>
                    <xdr:rowOff>292100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0"/>
  <sheetViews>
    <sheetView showGridLines="0" showRowColHeaders="0" showOutlineSymbols="0" zoomScale="115" zoomScaleNormal="115" workbookViewId="0">
      <pane ySplit="3" topLeftCell="A40" activePane="bottomLeft" state="frozen"/>
      <selection pane="bottomLeft"/>
    </sheetView>
  </sheetViews>
  <sheetFormatPr baseColWidth="10" defaultColWidth="11.54296875" defaultRowHeight="12.5" x14ac:dyDescent="0.25"/>
  <cols>
    <col min="1" max="1" width="3.6328125" customWidth="1"/>
    <col min="2" max="2" width="5" customWidth="1"/>
    <col min="3" max="3" width="1.81640625" customWidth="1"/>
    <col min="4" max="4" width="10.08984375" customWidth="1"/>
    <col min="5" max="5" width="5.36328125" customWidth="1"/>
    <col min="6" max="6" width="8" customWidth="1"/>
    <col min="7" max="7" width="7.1796875" customWidth="1"/>
    <col min="8" max="8" width="9.08984375" customWidth="1"/>
    <col min="9" max="9" width="5.36328125" customWidth="1"/>
    <col min="10" max="10" width="7.36328125" customWidth="1"/>
    <col min="11" max="11" width="5.36328125" customWidth="1"/>
    <col min="12" max="12" width="7.36328125" customWidth="1"/>
    <col min="13" max="13" width="5.36328125" customWidth="1"/>
    <col min="14" max="14" width="9.81640625" customWidth="1"/>
    <col min="15" max="15" width="8.90625" customWidth="1"/>
    <col min="16" max="16" width="5.36328125" customWidth="1"/>
    <col min="17" max="17" width="8.90625" customWidth="1"/>
    <col min="18" max="18" width="5.36328125" customWidth="1"/>
    <col min="19" max="19" width="9.81640625" customWidth="1"/>
    <col min="20" max="16384" width="11.54296875" style="12"/>
  </cols>
  <sheetData>
    <row r="1" spans="1:19" ht="32.15" customHeight="1" x14ac:dyDescent="0.25">
      <c r="A1" s="106"/>
      <c r="B1" s="134"/>
      <c r="C1" s="135"/>
      <c r="D1" s="135"/>
      <c r="E1" s="135"/>
      <c r="F1" s="135"/>
      <c r="G1" s="58"/>
      <c r="H1" s="58"/>
      <c r="I1" s="58"/>
      <c r="J1" s="64"/>
      <c r="K1" s="64"/>
      <c r="L1" s="64"/>
      <c r="M1" s="64"/>
      <c r="N1" s="59"/>
      <c r="O1" s="64"/>
      <c r="P1" s="64"/>
      <c r="Q1" s="139" t="s">
        <v>14</v>
      </c>
      <c r="R1" s="140"/>
      <c r="S1" s="140"/>
    </row>
    <row r="2" spans="1:19" s="16" customFormat="1" ht="10" x14ac:dyDescent="0.2">
      <c r="A2" s="60"/>
      <c r="B2" s="60"/>
      <c r="C2" s="61"/>
      <c r="D2" s="61"/>
      <c r="E2" s="61"/>
      <c r="F2" s="61"/>
      <c r="G2" s="62"/>
      <c r="H2" s="62"/>
      <c r="I2" s="62"/>
      <c r="J2" s="62"/>
      <c r="K2" s="62"/>
      <c r="L2" s="62"/>
      <c r="M2" s="62"/>
      <c r="N2" s="62"/>
      <c r="O2" s="62"/>
      <c r="P2" s="62"/>
      <c r="Q2" s="63"/>
      <c r="R2" s="61"/>
      <c r="S2" s="61"/>
    </row>
    <row r="3" spans="1:19" s="43" customFormat="1" ht="50.15" customHeight="1" x14ac:dyDescent="0.25">
      <c r="A3" s="141" t="str">
        <f>"Bevölkerungentwicklung " &amp;DATEN!$E$120 &amp; " –" &amp; CHAR(10) &amp; DATEN!$E$7 &amp;" - " &amp; DATEN!$H$7 &amp; " (Stand) und " &amp; DATEN!$E$8 &amp;" - " &amp; DATEN!$H$8 &amp; " (Vorausberechnung IT.NRW)"</f>
        <v>Bevölkerungentwicklung im Reg.-Bez. Münster –
2000 - 2024 (Stand) und 2024 - 2050 (Vorausberechnung IT.NRW)</v>
      </c>
      <c r="B3" s="142"/>
      <c r="C3" s="142"/>
      <c r="D3" s="142"/>
      <c r="E3" s="142"/>
      <c r="F3" s="142"/>
      <c r="G3" s="142"/>
      <c r="H3" s="142"/>
      <c r="I3" s="142"/>
      <c r="J3" s="142"/>
      <c r="K3" s="142"/>
      <c r="L3" s="142"/>
      <c r="M3" s="142"/>
      <c r="N3" s="142"/>
      <c r="O3" s="142"/>
      <c r="P3" s="142"/>
      <c r="Q3" s="158"/>
      <c r="R3" s="158"/>
      <c r="S3" s="158"/>
    </row>
    <row r="4" spans="1:19" s="43" customFormat="1" x14ac:dyDescent="0.25">
      <c r="A4" s="27"/>
      <c r="B4" s="27"/>
      <c r="C4" s="27"/>
      <c r="D4" s="27"/>
      <c r="E4" s="27"/>
      <c r="F4" s="27"/>
      <c r="G4" s="27"/>
      <c r="H4" s="27"/>
      <c r="I4" s="27"/>
      <c r="J4" s="27"/>
      <c r="K4" s="27"/>
      <c r="L4" s="27"/>
      <c r="M4" s="27"/>
      <c r="N4" s="27"/>
      <c r="O4" s="27"/>
      <c r="P4" s="27"/>
      <c r="Q4" s="27"/>
      <c r="R4" s="27"/>
      <c r="S4" s="27"/>
    </row>
    <row r="5" spans="1:19" s="43" customFormat="1" x14ac:dyDescent="0.25">
      <c r="A5" s="27"/>
      <c r="B5" s="27"/>
      <c r="C5" s="27"/>
      <c r="D5" s="27"/>
      <c r="E5" s="27"/>
      <c r="F5" s="27"/>
      <c r="G5" s="27"/>
      <c r="H5" s="27"/>
      <c r="I5" s="27"/>
      <c r="J5" s="27"/>
      <c r="K5" s="27"/>
      <c r="L5" s="27"/>
      <c r="M5" s="27"/>
      <c r="N5" s="27"/>
      <c r="O5" s="27"/>
      <c r="P5" s="27"/>
      <c r="Q5" s="27"/>
      <c r="R5" s="27"/>
      <c r="S5" s="27"/>
    </row>
    <row r="6" spans="1:19" s="43" customFormat="1" x14ac:dyDescent="0.25">
      <c r="A6" s="27"/>
      <c r="B6" s="27"/>
      <c r="C6" s="27"/>
      <c r="D6" s="27"/>
      <c r="E6" s="27"/>
      <c r="F6" s="27"/>
      <c r="G6" s="27"/>
      <c r="H6" s="27"/>
      <c r="I6" s="27"/>
      <c r="J6" s="27"/>
      <c r="K6" s="27"/>
      <c r="L6" s="27"/>
      <c r="M6" s="27"/>
      <c r="N6" s="27"/>
      <c r="O6" s="27"/>
      <c r="P6" s="27"/>
      <c r="Q6" s="27"/>
      <c r="R6" s="27"/>
      <c r="S6" s="27"/>
    </row>
    <row r="7" spans="1:19" s="43" customFormat="1" x14ac:dyDescent="0.25">
      <c r="A7" s="27"/>
      <c r="B7" s="27"/>
      <c r="C7" s="27"/>
      <c r="D7" s="27"/>
      <c r="E7" s="27"/>
      <c r="F7" s="27"/>
      <c r="G7" s="27"/>
      <c r="H7" s="27"/>
      <c r="I7" s="27"/>
      <c r="J7" s="27"/>
      <c r="K7" s="27"/>
      <c r="L7" s="27"/>
      <c r="M7" s="27"/>
      <c r="N7" s="27"/>
      <c r="O7" s="27"/>
      <c r="P7" s="27"/>
      <c r="Q7" s="27"/>
      <c r="R7" s="27"/>
      <c r="S7" s="27"/>
    </row>
    <row r="8" spans="1:19" s="43" customFormat="1" x14ac:dyDescent="0.25">
      <c r="A8" s="27"/>
      <c r="B8" s="27"/>
      <c r="C8" s="27"/>
      <c r="D8" s="27"/>
      <c r="E8" s="27"/>
      <c r="F8" s="27"/>
      <c r="G8" s="27"/>
      <c r="H8" s="27"/>
      <c r="I8" s="27"/>
      <c r="J8" s="27"/>
      <c r="K8" s="27"/>
      <c r="L8" s="27"/>
      <c r="M8" s="27"/>
      <c r="N8" s="27"/>
      <c r="O8" s="27"/>
      <c r="P8" s="27"/>
      <c r="Q8" s="27"/>
      <c r="R8" s="27"/>
      <c r="S8" s="27"/>
    </row>
    <row r="9" spans="1:19" s="43" customFormat="1" x14ac:dyDescent="0.25">
      <c r="A9" s="27"/>
      <c r="B9" s="27"/>
      <c r="C9" s="27"/>
      <c r="D9" s="27"/>
      <c r="E9" s="27"/>
      <c r="F9" s="27"/>
      <c r="G9" s="27"/>
      <c r="H9" s="27"/>
      <c r="I9" s="27"/>
      <c r="J9" s="27"/>
      <c r="K9" s="27"/>
      <c r="L9" s="27"/>
      <c r="M9" s="27"/>
      <c r="N9" s="27"/>
      <c r="O9" s="27"/>
      <c r="P9" s="27"/>
      <c r="Q9" s="27"/>
      <c r="R9" s="27"/>
      <c r="S9" s="27"/>
    </row>
    <row r="10" spans="1:19" s="43" customFormat="1" x14ac:dyDescent="0.25">
      <c r="A10" s="27"/>
      <c r="B10" s="27"/>
      <c r="C10" s="27"/>
      <c r="D10" s="27"/>
      <c r="E10" s="27"/>
      <c r="F10" s="27"/>
      <c r="G10" s="27"/>
      <c r="H10" s="27"/>
      <c r="I10" s="27"/>
      <c r="J10" s="27"/>
      <c r="K10" s="27"/>
      <c r="L10" s="27"/>
      <c r="M10" s="27"/>
      <c r="N10" s="27"/>
      <c r="O10" s="27"/>
      <c r="P10" s="27"/>
      <c r="Q10" s="27"/>
      <c r="R10" s="27"/>
      <c r="S10" s="27"/>
    </row>
    <row r="11" spans="1:19" s="43" customFormat="1" x14ac:dyDescent="0.25">
      <c r="A11" s="27"/>
      <c r="B11" s="27"/>
      <c r="C11" s="27"/>
      <c r="D11" s="27"/>
      <c r="E11" s="27"/>
      <c r="F11" s="27"/>
      <c r="G11" s="27"/>
      <c r="H11" s="27"/>
      <c r="I11" s="27"/>
      <c r="J11" s="27"/>
      <c r="K11" s="27"/>
      <c r="L11" s="27"/>
      <c r="M11" s="27"/>
      <c r="N11" s="27"/>
      <c r="O11" s="27"/>
      <c r="P11" s="27"/>
      <c r="Q11" s="27"/>
      <c r="R11" s="27"/>
      <c r="S11" s="27"/>
    </row>
    <row r="12" spans="1:19" s="43" customFormat="1" x14ac:dyDescent="0.25">
      <c r="A12" s="27"/>
      <c r="B12" s="27"/>
      <c r="C12" s="27"/>
      <c r="D12" s="27"/>
      <c r="E12" s="27"/>
      <c r="F12" s="27"/>
      <c r="G12" s="27"/>
      <c r="H12" s="27"/>
      <c r="I12" s="27"/>
      <c r="J12" s="27"/>
      <c r="K12" s="27"/>
      <c r="L12" s="27"/>
      <c r="M12" s="27"/>
      <c r="N12" s="27"/>
      <c r="O12" s="27"/>
      <c r="P12" s="27"/>
      <c r="Q12" s="27"/>
      <c r="R12" s="27"/>
      <c r="S12" s="27"/>
    </row>
    <row r="13" spans="1:19" s="43" customFormat="1" x14ac:dyDescent="0.25">
      <c r="A13" s="27"/>
      <c r="B13" s="27"/>
      <c r="C13" s="27"/>
      <c r="D13" s="27"/>
      <c r="E13" s="27"/>
      <c r="F13" s="27"/>
      <c r="G13" s="27"/>
      <c r="H13" s="27"/>
      <c r="I13" s="27"/>
      <c r="J13" s="27"/>
      <c r="K13" s="27"/>
      <c r="L13" s="27"/>
      <c r="M13" s="27"/>
      <c r="N13" s="27"/>
      <c r="O13" s="27"/>
      <c r="P13" s="27"/>
      <c r="Q13" s="27"/>
      <c r="R13" s="27"/>
      <c r="S13" s="27"/>
    </row>
    <row r="14" spans="1:19" s="43" customFormat="1" x14ac:dyDescent="0.25">
      <c r="A14" s="27"/>
      <c r="B14" s="27"/>
      <c r="C14" s="27"/>
      <c r="D14" s="27"/>
      <c r="E14" s="27"/>
      <c r="F14" s="27"/>
      <c r="G14" s="27"/>
      <c r="H14" s="27"/>
      <c r="I14" s="27"/>
      <c r="J14" s="27"/>
      <c r="K14" s="27"/>
      <c r="L14" s="27"/>
      <c r="M14" s="27"/>
      <c r="N14" s="27"/>
      <c r="O14" s="27"/>
      <c r="P14" s="27"/>
      <c r="Q14" s="27"/>
      <c r="R14" s="27"/>
      <c r="S14" s="27"/>
    </row>
    <row r="15" spans="1:19" s="43" customFormat="1" x14ac:dyDescent="0.25">
      <c r="A15" s="27"/>
      <c r="B15" s="27"/>
      <c r="C15" s="27"/>
      <c r="D15" s="27"/>
      <c r="E15" s="27"/>
      <c r="F15" s="27"/>
      <c r="G15" s="27"/>
      <c r="H15" s="27"/>
      <c r="I15" s="27"/>
      <c r="J15" s="27"/>
      <c r="K15" s="27"/>
      <c r="L15" s="27"/>
      <c r="M15" s="27"/>
      <c r="N15" s="27"/>
      <c r="O15" s="27"/>
      <c r="P15" s="27"/>
      <c r="Q15" s="27"/>
      <c r="R15" s="27"/>
      <c r="S15" s="27"/>
    </row>
    <row r="16" spans="1:19" s="43" customFormat="1" x14ac:dyDescent="0.25">
      <c r="A16" s="27"/>
      <c r="B16" s="27"/>
      <c r="C16" s="27"/>
      <c r="D16" s="27"/>
      <c r="E16" s="27"/>
      <c r="F16" s="27"/>
      <c r="G16" s="27"/>
      <c r="H16" s="27"/>
      <c r="I16" s="27"/>
      <c r="J16" s="27"/>
      <c r="K16" s="27"/>
      <c r="L16" s="27"/>
      <c r="M16" s="27"/>
      <c r="N16" s="27"/>
      <c r="O16" s="27"/>
      <c r="P16" s="27"/>
      <c r="Q16" s="27"/>
      <c r="R16" s="27"/>
      <c r="S16" s="27"/>
    </row>
    <row r="17" spans="1:19" s="43" customFormat="1" x14ac:dyDescent="0.25">
      <c r="A17" s="27"/>
      <c r="B17" s="27"/>
      <c r="C17" s="27"/>
      <c r="D17" s="27"/>
      <c r="E17" s="27"/>
      <c r="F17" s="27"/>
      <c r="G17" s="27"/>
      <c r="H17" s="27"/>
      <c r="I17" s="27"/>
      <c r="J17" s="27"/>
      <c r="K17" s="27"/>
      <c r="L17" s="27"/>
      <c r="M17" s="27"/>
      <c r="N17" s="27"/>
      <c r="O17" s="27"/>
      <c r="P17" s="27"/>
      <c r="Q17" s="27"/>
      <c r="R17" s="27"/>
      <c r="S17" s="27"/>
    </row>
    <row r="18" spans="1:19" s="43" customFormat="1" x14ac:dyDescent="0.25">
      <c r="A18" s="27"/>
      <c r="B18" s="27"/>
      <c r="C18" s="27"/>
      <c r="D18" s="27"/>
      <c r="E18" s="27"/>
      <c r="F18" s="27"/>
      <c r="G18" s="27"/>
      <c r="H18" s="27"/>
      <c r="I18" s="27"/>
      <c r="J18" s="27"/>
      <c r="K18" s="27"/>
      <c r="L18" s="27"/>
      <c r="M18" s="27"/>
      <c r="N18" s="27"/>
      <c r="O18" s="27"/>
      <c r="P18" s="27"/>
      <c r="Q18" s="27"/>
      <c r="R18" s="27"/>
      <c r="S18" s="27"/>
    </row>
    <row r="19" spans="1:19" s="43" customFormat="1" x14ac:dyDescent="0.25">
      <c r="A19" s="27"/>
      <c r="B19" s="27"/>
      <c r="C19" s="27"/>
      <c r="D19" s="27"/>
      <c r="E19" s="27"/>
      <c r="F19" s="27"/>
      <c r="G19" s="27"/>
      <c r="H19" s="27"/>
      <c r="I19" s="27"/>
      <c r="J19" s="27"/>
      <c r="K19" s="27"/>
      <c r="L19" s="27"/>
      <c r="M19" s="27"/>
      <c r="N19" s="27"/>
      <c r="O19" s="27"/>
      <c r="P19" s="27"/>
      <c r="Q19" s="27"/>
      <c r="R19" s="27"/>
      <c r="S19" s="27"/>
    </row>
    <row r="20" spans="1:19" s="43" customFormat="1" x14ac:dyDescent="0.25">
      <c r="A20" s="27"/>
      <c r="B20" s="27"/>
      <c r="C20" s="27"/>
      <c r="D20" s="27"/>
      <c r="E20" s="27"/>
      <c r="F20" s="27"/>
      <c r="G20" s="27"/>
      <c r="H20" s="27"/>
      <c r="I20" s="27"/>
      <c r="J20" s="27"/>
      <c r="K20" s="27"/>
      <c r="L20" s="27"/>
      <c r="M20" s="27"/>
      <c r="N20" s="27"/>
      <c r="O20" s="27"/>
      <c r="P20" s="27"/>
      <c r="Q20" s="27"/>
      <c r="R20" s="27"/>
      <c r="S20" s="27"/>
    </row>
    <row r="21" spans="1:19" s="43" customFormat="1" x14ac:dyDescent="0.25">
      <c r="A21" s="27"/>
      <c r="B21" s="27"/>
      <c r="C21" s="27"/>
      <c r="D21" s="27"/>
      <c r="E21" s="27"/>
      <c r="F21" s="27"/>
      <c r="G21" s="27"/>
      <c r="H21" s="27"/>
      <c r="I21" s="27"/>
      <c r="J21" s="27"/>
      <c r="K21" s="27"/>
      <c r="L21" s="27"/>
      <c r="M21" s="27"/>
      <c r="N21" s="27"/>
      <c r="O21" s="27"/>
      <c r="P21" s="27"/>
      <c r="Q21" s="27"/>
      <c r="R21" s="27"/>
      <c r="S21" s="27"/>
    </row>
    <row r="22" spans="1:19" s="43" customFormat="1" x14ac:dyDescent="0.25">
      <c r="A22" s="27"/>
      <c r="B22" s="27"/>
      <c r="C22" s="27"/>
      <c r="D22" s="27"/>
      <c r="E22" s="27"/>
      <c r="F22" s="27"/>
      <c r="G22" s="27"/>
      <c r="H22" s="27"/>
      <c r="I22" s="27"/>
      <c r="J22" s="27"/>
      <c r="K22" s="27"/>
      <c r="L22" s="27"/>
      <c r="M22" s="27"/>
      <c r="N22" s="27"/>
      <c r="O22" s="27"/>
      <c r="P22" s="27"/>
      <c r="Q22" s="27"/>
      <c r="R22" s="27"/>
      <c r="S22" s="27"/>
    </row>
    <row r="23" spans="1:19" s="43" customFormat="1" x14ac:dyDescent="0.25">
      <c r="A23" s="27"/>
      <c r="B23" s="27"/>
      <c r="C23" s="27"/>
      <c r="D23" s="27"/>
      <c r="E23" s="27"/>
      <c r="F23" s="27"/>
      <c r="G23" s="27"/>
      <c r="H23" s="27"/>
      <c r="I23" s="27"/>
      <c r="J23" s="27"/>
      <c r="K23" s="27"/>
      <c r="L23" s="27"/>
      <c r="M23" s="27"/>
      <c r="N23" s="27"/>
      <c r="O23" s="27"/>
      <c r="P23" s="27"/>
      <c r="Q23" s="27"/>
      <c r="R23" s="27"/>
      <c r="S23" s="27"/>
    </row>
    <row r="24" spans="1:19" s="43" customFormat="1" x14ac:dyDescent="0.25">
      <c r="A24" s="27"/>
      <c r="B24" s="27"/>
      <c r="C24" s="27"/>
      <c r="D24" s="27"/>
      <c r="E24" s="27"/>
      <c r="F24" s="27"/>
      <c r="G24" s="27"/>
      <c r="H24" s="27"/>
      <c r="I24" s="27"/>
      <c r="J24" s="27"/>
      <c r="K24" s="27"/>
      <c r="L24" s="27"/>
      <c r="M24" s="27"/>
      <c r="N24" s="27"/>
      <c r="O24" s="27"/>
      <c r="P24" s="27"/>
      <c r="Q24" s="27"/>
      <c r="R24" s="27"/>
      <c r="S24" s="27"/>
    </row>
    <row r="25" spans="1:19" s="43" customFormat="1" x14ac:dyDescent="0.25">
      <c r="A25" s="27"/>
      <c r="B25" s="27"/>
      <c r="C25" s="27"/>
      <c r="D25" s="27"/>
      <c r="E25" s="27"/>
      <c r="F25" s="27"/>
      <c r="G25" s="27"/>
      <c r="H25" s="27"/>
      <c r="I25" s="27"/>
      <c r="J25" s="27"/>
      <c r="K25" s="27"/>
      <c r="L25" s="27"/>
      <c r="M25" s="27"/>
      <c r="N25" s="27"/>
      <c r="O25" s="27"/>
      <c r="P25" s="27"/>
      <c r="Q25" s="27"/>
      <c r="R25" s="27"/>
      <c r="S25" s="27"/>
    </row>
    <row r="26" spans="1:19" s="43" customFormat="1" x14ac:dyDescent="0.25">
      <c r="A26" s="27"/>
      <c r="B26" s="27"/>
      <c r="C26" s="27"/>
      <c r="D26" s="27"/>
      <c r="E26" s="27"/>
      <c r="F26" s="27"/>
      <c r="G26" s="27"/>
      <c r="H26" s="27"/>
      <c r="I26" s="27"/>
      <c r="J26" s="27"/>
      <c r="K26" s="27"/>
      <c r="L26" s="27"/>
      <c r="M26" s="27"/>
      <c r="N26" s="27"/>
      <c r="O26" s="27"/>
      <c r="P26" s="27"/>
      <c r="Q26" s="27"/>
      <c r="R26" s="27"/>
      <c r="S26" s="27"/>
    </row>
    <row r="27" spans="1:19" s="43" customFormat="1" x14ac:dyDescent="0.25">
      <c r="A27" s="27"/>
      <c r="B27" s="27"/>
      <c r="C27" s="27"/>
      <c r="D27" s="27"/>
      <c r="E27" s="27"/>
      <c r="F27" s="27"/>
      <c r="G27" s="27"/>
      <c r="H27" s="27"/>
      <c r="I27" s="27"/>
      <c r="J27" s="27"/>
      <c r="K27" s="27"/>
      <c r="L27" s="27"/>
      <c r="M27" s="27"/>
      <c r="N27" s="27"/>
      <c r="O27" s="27"/>
      <c r="P27" s="27"/>
      <c r="Q27" s="27"/>
      <c r="R27" s="27"/>
      <c r="S27" s="27"/>
    </row>
    <row r="28" spans="1:19" s="43" customFormat="1" x14ac:dyDescent="0.25">
      <c r="A28" s="27"/>
      <c r="B28" s="27"/>
      <c r="C28" s="27"/>
      <c r="D28" s="27"/>
      <c r="E28" s="27"/>
      <c r="F28" s="27"/>
      <c r="G28" s="27"/>
      <c r="H28" s="27"/>
      <c r="I28" s="27"/>
      <c r="J28" s="27"/>
      <c r="K28" s="27"/>
      <c r="L28" s="27"/>
      <c r="M28" s="27"/>
      <c r="N28" s="27"/>
      <c r="O28" s="27"/>
      <c r="P28" s="27"/>
      <c r="Q28" s="27"/>
      <c r="R28" s="27"/>
      <c r="S28" s="27"/>
    </row>
    <row r="29" spans="1:19" s="43" customFormat="1" x14ac:dyDescent="0.25">
      <c r="A29" s="27"/>
      <c r="B29" s="27"/>
      <c r="C29" s="27"/>
      <c r="D29" s="27"/>
      <c r="E29" s="27"/>
      <c r="F29" s="27"/>
      <c r="G29" s="27"/>
      <c r="H29" s="27"/>
      <c r="I29" s="27"/>
      <c r="J29" s="27"/>
      <c r="K29" s="27"/>
      <c r="L29" s="27"/>
      <c r="M29" s="27"/>
      <c r="N29" s="27"/>
      <c r="O29" s="27"/>
      <c r="P29" s="27"/>
      <c r="Q29" s="27"/>
      <c r="R29" s="27"/>
      <c r="S29" s="27"/>
    </row>
    <row r="30" spans="1:19" s="43" customFormat="1" x14ac:dyDescent="0.25">
      <c r="A30" s="27"/>
      <c r="B30" s="27"/>
      <c r="C30" s="27"/>
      <c r="D30" s="27"/>
      <c r="E30" s="27"/>
      <c r="F30" s="27"/>
      <c r="G30" s="27"/>
      <c r="H30" s="27"/>
      <c r="I30" s="27"/>
      <c r="J30" s="27"/>
      <c r="K30" s="27"/>
      <c r="L30" s="27"/>
      <c r="M30" s="27"/>
      <c r="N30" s="27"/>
      <c r="O30" s="27"/>
      <c r="P30" s="27"/>
      <c r="Q30" s="27"/>
      <c r="R30" s="27"/>
      <c r="S30" s="27"/>
    </row>
    <row r="31" spans="1:19" s="43" customFormat="1" x14ac:dyDescent="0.25">
      <c r="A31" s="27"/>
      <c r="B31" s="27"/>
      <c r="C31" s="27"/>
      <c r="D31" s="27"/>
      <c r="E31" s="27"/>
      <c r="F31" s="27"/>
      <c r="G31" s="27"/>
      <c r="H31" s="27"/>
      <c r="I31" s="27"/>
      <c r="J31" s="27"/>
      <c r="K31" s="27"/>
      <c r="L31" s="27"/>
      <c r="M31" s="27"/>
      <c r="N31" s="27"/>
      <c r="O31" s="27"/>
      <c r="P31" s="27"/>
      <c r="Q31" s="27"/>
      <c r="R31" s="27"/>
      <c r="S31" s="27"/>
    </row>
    <row r="32" spans="1:19" s="43" customFormat="1" x14ac:dyDescent="0.25">
      <c r="A32" s="27"/>
      <c r="B32" s="27"/>
      <c r="C32" s="27"/>
      <c r="D32" s="27"/>
      <c r="E32" s="27"/>
      <c r="F32" s="27"/>
      <c r="G32" s="27"/>
      <c r="H32" s="27"/>
      <c r="I32" s="27"/>
      <c r="J32" s="27"/>
      <c r="K32" s="27"/>
      <c r="L32" s="27"/>
      <c r="M32" s="27"/>
      <c r="N32" s="27"/>
      <c r="O32" s="27"/>
      <c r="P32" s="27"/>
      <c r="Q32" s="27"/>
      <c r="R32" s="27"/>
      <c r="S32" s="27"/>
    </row>
    <row r="33" spans="1:19" s="43" customFormat="1" x14ac:dyDescent="0.25">
      <c r="A33" s="27"/>
      <c r="B33" s="27"/>
      <c r="C33" s="27"/>
      <c r="D33" s="27"/>
      <c r="E33" s="27"/>
      <c r="F33" s="27"/>
      <c r="G33" s="27"/>
      <c r="H33" s="27"/>
      <c r="I33" s="27"/>
      <c r="J33" s="27"/>
      <c r="K33" s="27"/>
      <c r="L33" s="27"/>
      <c r="M33" s="27"/>
      <c r="N33" s="27"/>
      <c r="O33" s="27"/>
      <c r="P33" s="27"/>
      <c r="Q33" s="27"/>
      <c r="R33" s="27"/>
      <c r="S33" s="27"/>
    </row>
    <row r="34" spans="1:19" s="43" customFormat="1" x14ac:dyDescent="0.25">
      <c r="A34" s="27"/>
      <c r="B34" s="27"/>
      <c r="C34" s="27"/>
      <c r="D34" s="27"/>
      <c r="E34" s="27"/>
      <c r="F34" s="27"/>
      <c r="G34" s="27"/>
      <c r="H34" s="27"/>
      <c r="I34" s="27"/>
      <c r="J34" s="27"/>
      <c r="K34" s="27"/>
      <c r="L34" s="27"/>
      <c r="M34" s="27"/>
      <c r="N34" s="27"/>
      <c r="O34" s="27"/>
      <c r="P34" s="27"/>
      <c r="Q34" s="27"/>
      <c r="R34" s="27"/>
      <c r="S34" s="27"/>
    </row>
    <row r="35" spans="1:19" s="43" customFormat="1" x14ac:dyDescent="0.25">
      <c r="A35" s="27"/>
      <c r="B35" s="27"/>
      <c r="C35" s="27"/>
      <c r="D35" s="27"/>
      <c r="E35" s="27"/>
      <c r="F35" s="27"/>
      <c r="G35" s="27"/>
      <c r="H35" s="27"/>
      <c r="I35" s="27"/>
      <c r="J35" s="27"/>
      <c r="K35" s="27"/>
      <c r="L35" s="27"/>
      <c r="M35" s="27"/>
      <c r="N35" s="27"/>
      <c r="O35" s="27"/>
      <c r="P35" s="27"/>
      <c r="Q35" s="27"/>
      <c r="R35" s="27"/>
      <c r="S35" s="27"/>
    </row>
    <row r="36" spans="1:19" s="43" customFormat="1" x14ac:dyDescent="0.25">
      <c r="A36" s="27"/>
      <c r="B36" s="27"/>
      <c r="C36" s="27"/>
      <c r="D36" s="27"/>
      <c r="E36" s="27"/>
      <c r="F36" s="27"/>
      <c r="G36" s="27"/>
      <c r="H36" s="27"/>
      <c r="I36" s="27"/>
      <c r="J36" s="27"/>
      <c r="K36" s="27"/>
      <c r="L36" s="27"/>
      <c r="M36" s="27"/>
      <c r="N36" s="27"/>
      <c r="O36" s="27"/>
      <c r="P36" s="27"/>
      <c r="Q36" s="27"/>
      <c r="R36" s="27"/>
      <c r="S36" s="27"/>
    </row>
    <row r="37" spans="1:19" s="43" customFormat="1" x14ac:dyDescent="0.25">
      <c r="A37" s="27"/>
      <c r="B37" s="27"/>
      <c r="C37" s="27"/>
      <c r="D37" s="27"/>
      <c r="E37" s="27"/>
      <c r="F37" s="27"/>
      <c r="G37" s="27"/>
      <c r="H37" s="27"/>
      <c r="I37" s="27"/>
      <c r="J37" s="27"/>
      <c r="K37" s="27"/>
      <c r="L37" s="27"/>
      <c r="M37" s="27"/>
      <c r="N37" s="27"/>
      <c r="O37" s="27"/>
      <c r="P37" s="27"/>
      <c r="Q37" s="27"/>
      <c r="R37" s="27"/>
      <c r="S37" s="27"/>
    </row>
    <row r="38" spans="1:19" s="43" customFormat="1" x14ac:dyDescent="0.25">
      <c r="A38" s="27"/>
      <c r="B38" s="27"/>
      <c r="C38" s="27"/>
      <c r="D38" s="27"/>
      <c r="E38" s="27"/>
      <c r="F38" s="27"/>
      <c r="G38" s="27"/>
      <c r="H38" s="27"/>
      <c r="I38" s="27"/>
      <c r="J38" s="27"/>
      <c r="K38" s="27"/>
      <c r="L38" s="27"/>
      <c r="M38" s="27"/>
      <c r="N38" s="27"/>
      <c r="O38" s="27"/>
      <c r="P38" s="27"/>
      <c r="Q38" s="27"/>
      <c r="R38" s="27"/>
      <c r="S38" s="27"/>
    </row>
    <row r="39" spans="1:19" s="43" customFormat="1" x14ac:dyDescent="0.25">
      <c r="A39" s="27"/>
      <c r="B39" s="27"/>
      <c r="C39" s="27"/>
      <c r="D39" s="27"/>
      <c r="E39" s="27"/>
      <c r="F39" s="27"/>
      <c r="G39" s="27"/>
      <c r="H39" s="27"/>
      <c r="I39" s="27"/>
      <c r="J39" s="27"/>
      <c r="K39" s="27"/>
      <c r="L39" s="27"/>
      <c r="M39" s="27"/>
      <c r="N39" s="27"/>
      <c r="O39" s="27"/>
      <c r="P39" s="27"/>
      <c r="Q39" s="27"/>
      <c r="R39" s="27"/>
      <c r="S39" s="27"/>
    </row>
    <row r="40" spans="1:19" s="43" customFormat="1" x14ac:dyDescent="0.25">
      <c r="A40" s="27"/>
      <c r="B40" s="27"/>
      <c r="C40" s="27"/>
      <c r="D40" s="27"/>
      <c r="E40" s="27"/>
      <c r="F40" s="27"/>
      <c r="G40" s="27"/>
      <c r="H40" s="27"/>
      <c r="I40" s="27"/>
      <c r="J40" s="27"/>
      <c r="K40" s="27"/>
      <c r="L40" s="27"/>
      <c r="M40" s="27"/>
      <c r="N40" s="27"/>
      <c r="O40" s="27"/>
      <c r="P40" s="27"/>
      <c r="Q40" s="27"/>
      <c r="R40" s="27"/>
      <c r="S40" s="27"/>
    </row>
    <row r="41" spans="1:19" s="43" customFormat="1" x14ac:dyDescent="0.25">
      <c r="A41" s="27"/>
      <c r="B41" s="27"/>
      <c r="C41" s="27"/>
      <c r="D41" s="27"/>
      <c r="E41" s="27"/>
      <c r="F41" s="27"/>
      <c r="G41" s="27"/>
      <c r="H41" s="27"/>
      <c r="I41" s="27"/>
      <c r="J41" s="27"/>
      <c r="K41" s="27"/>
      <c r="L41" s="27"/>
      <c r="M41" s="27"/>
      <c r="N41" s="27"/>
      <c r="O41" s="27"/>
      <c r="P41" s="27"/>
      <c r="Q41" s="27"/>
      <c r="R41" s="27"/>
      <c r="S41" s="27"/>
    </row>
    <row r="42" spans="1:19" s="43" customFormat="1" x14ac:dyDescent="0.25">
      <c r="A42" s="27"/>
      <c r="B42" s="27"/>
      <c r="C42" s="27"/>
      <c r="D42" s="27"/>
      <c r="E42" s="27"/>
      <c r="F42" s="27"/>
      <c r="G42" s="27"/>
      <c r="H42" s="27"/>
      <c r="I42" s="27"/>
      <c r="J42" s="27"/>
      <c r="K42" s="27"/>
      <c r="L42" s="27"/>
      <c r="M42" s="27"/>
      <c r="N42" s="27"/>
      <c r="O42" s="27"/>
      <c r="P42" s="27"/>
      <c r="Q42" s="27"/>
      <c r="R42" s="27"/>
      <c r="S42" s="27"/>
    </row>
    <row r="43" spans="1:19" s="43" customFormat="1" x14ac:dyDescent="0.25">
      <c r="A43" s="27"/>
      <c r="B43" s="27"/>
      <c r="C43" s="27"/>
      <c r="D43" s="27"/>
      <c r="E43" s="27"/>
      <c r="F43" s="27"/>
      <c r="G43" s="27"/>
      <c r="H43" s="27"/>
      <c r="I43" s="27"/>
      <c r="J43" s="27"/>
      <c r="K43" s="27"/>
      <c r="L43" s="27"/>
      <c r="M43" s="27"/>
      <c r="N43" s="27"/>
      <c r="O43" s="27"/>
      <c r="P43" s="27"/>
      <c r="Q43" s="27"/>
      <c r="R43" s="27"/>
      <c r="S43" s="27"/>
    </row>
    <row r="44" spans="1:19" s="43" customFormat="1" x14ac:dyDescent="0.25">
      <c r="A44" s="27"/>
      <c r="B44" s="27"/>
      <c r="C44" s="27"/>
      <c r="D44" s="27"/>
      <c r="E44" s="27"/>
      <c r="F44" s="27"/>
      <c r="G44" s="27"/>
      <c r="H44" s="27"/>
      <c r="I44" s="27"/>
      <c r="J44" s="27"/>
      <c r="K44" s="27"/>
      <c r="L44" s="27"/>
      <c r="M44" s="27"/>
      <c r="N44" s="27"/>
      <c r="O44" s="27"/>
      <c r="P44" s="27"/>
      <c r="Q44" s="27"/>
      <c r="R44" s="27"/>
      <c r="S44" s="27"/>
    </row>
    <row r="45" spans="1:19" s="43" customFormat="1" x14ac:dyDescent="0.25">
      <c r="A45" s="27"/>
      <c r="B45" s="27"/>
      <c r="C45" s="27"/>
      <c r="D45" s="27"/>
      <c r="E45" s="27"/>
      <c r="F45" s="27"/>
      <c r="G45" s="27"/>
      <c r="H45" s="27"/>
      <c r="I45" s="27"/>
      <c r="J45" s="27"/>
      <c r="K45" s="27"/>
      <c r="L45" s="27"/>
      <c r="M45" s="27"/>
      <c r="N45" s="27"/>
      <c r="O45" s="27"/>
      <c r="P45" s="27"/>
      <c r="Q45" s="27"/>
      <c r="R45" s="27"/>
      <c r="S45" s="27"/>
    </row>
    <row r="46" spans="1:19" s="43" customFormat="1" x14ac:dyDescent="0.25">
      <c r="A46" s="27"/>
      <c r="B46" s="27"/>
      <c r="C46" s="27"/>
      <c r="D46" s="27"/>
      <c r="E46" s="27"/>
      <c r="F46" s="27"/>
      <c r="G46" s="27"/>
      <c r="H46" s="27"/>
      <c r="I46" s="27"/>
      <c r="J46" s="27"/>
      <c r="K46" s="27"/>
      <c r="L46" s="27"/>
      <c r="M46" s="27"/>
      <c r="N46" s="27"/>
      <c r="O46" s="27"/>
      <c r="P46" s="27"/>
      <c r="Q46" s="27"/>
      <c r="R46" s="27"/>
      <c r="S46" s="27"/>
    </row>
    <row r="47" spans="1:19" s="43" customFormat="1" x14ac:dyDescent="0.25">
      <c r="A47" s="27"/>
      <c r="B47" s="27"/>
      <c r="C47" s="27"/>
      <c r="D47" s="27"/>
      <c r="E47" s="27"/>
      <c r="F47" s="27"/>
      <c r="G47" s="27"/>
      <c r="H47" s="27"/>
      <c r="I47" s="27"/>
      <c r="J47" s="27"/>
      <c r="K47" s="27"/>
      <c r="L47" s="27"/>
      <c r="M47" s="27"/>
      <c r="N47" s="27"/>
      <c r="O47" s="27"/>
      <c r="P47" s="27"/>
      <c r="Q47" s="27"/>
      <c r="R47" s="27"/>
      <c r="S47" s="27"/>
    </row>
    <row r="48" spans="1:19" s="43" customFormat="1" x14ac:dyDescent="0.25">
      <c r="A48" s="27"/>
      <c r="B48" s="27"/>
      <c r="C48" s="27"/>
      <c r="D48" s="27"/>
      <c r="E48" s="27"/>
      <c r="F48" s="27"/>
      <c r="G48" s="27"/>
      <c r="H48" s="27"/>
      <c r="I48" s="27"/>
      <c r="J48" s="27"/>
      <c r="K48" s="27"/>
      <c r="L48" s="27"/>
      <c r="M48" s="27"/>
      <c r="N48" s="27"/>
      <c r="O48" s="27"/>
      <c r="P48" s="27"/>
      <c r="Q48" s="27"/>
      <c r="R48" s="27"/>
      <c r="S48" s="27"/>
    </row>
    <row r="49" spans="1:19" s="43" customFormat="1" x14ac:dyDescent="0.25">
      <c r="A49" s="27"/>
      <c r="B49" s="27"/>
      <c r="C49" s="27"/>
      <c r="D49" s="27"/>
      <c r="E49" s="27"/>
      <c r="F49" s="27"/>
      <c r="G49" s="27"/>
      <c r="H49" s="27"/>
      <c r="I49" s="27"/>
      <c r="J49" s="27"/>
      <c r="K49" s="27"/>
      <c r="L49" s="27"/>
      <c r="M49" s="27"/>
      <c r="N49" s="27"/>
      <c r="O49" s="27"/>
      <c r="P49" s="27"/>
      <c r="Q49" s="27"/>
      <c r="R49" s="27"/>
      <c r="S49" s="27"/>
    </row>
    <row r="50" spans="1:19" s="43" customFormat="1" x14ac:dyDescent="0.25">
      <c r="A50" s="27"/>
      <c r="B50" s="27"/>
      <c r="C50" s="27"/>
      <c r="D50" s="27"/>
      <c r="E50" s="27"/>
      <c r="F50" s="27"/>
      <c r="G50" s="27"/>
      <c r="H50" s="27"/>
      <c r="I50" s="27"/>
      <c r="J50" s="27"/>
      <c r="K50" s="27"/>
      <c r="L50" s="27"/>
      <c r="M50" s="27"/>
      <c r="N50" s="27"/>
      <c r="O50" s="27"/>
      <c r="P50" s="27"/>
      <c r="Q50" s="27"/>
      <c r="R50" s="27"/>
      <c r="S50" s="27"/>
    </row>
    <row r="51" spans="1:19" s="43" customFormat="1" x14ac:dyDescent="0.25">
      <c r="A51" s="27"/>
      <c r="B51" s="27"/>
      <c r="C51" s="27"/>
      <c r="D51" s="27"/>
      <c r="E51" s="27"/>
      <c r="F51" s="27"/>
      <c r="G51" s="27"/>
      <c r="H51" s="27"/>
      <c r="I51" s="27"/>
      <c r="J51" s="27"/>
      <c r="K51" s="27"/>
      <c r="L51" s="27"/>
      <c r="M51" s="27"/>
      <c r="N51" s="27"/>
      <c r="O51" s="27"/>
      <c r="P51" s="27"/>
      <c r="Q51" s="27"/>
      <c r="R51" s="27"/>
      <c r="S51" s="27"/>
    </row>
    <row r="52" spans="1:19" s="43" customFormat="1" x14ac:dyDescent="0.25">
      <c r="A52" s="27"/>
      <c r="B52" s="27"/>
      <c r="C52" s="27"/>
      <c r="D52" s="27"/>
      <c r="E52" s="27"/>
      <c r="F52" s="27"/>
      <c r="G52" s="27"/>
      <c r="H52" s="27"/>
      <c r="I52" s="27"/>
      <c r="J52" s="27"/>
      <c r="K52" s="27"/>
      <c r="L52" s="27"/>
      <c r="M52" s="27"/>
      <c r="N52" s="27"/>
      <c r="O52" s="27"/>
      <c r="P52" s="27"/>
      <c r="Q52" s="27"/>
      <c r="R52" s="27"/>
      <c r="S52" s="27"/>
    </row>
    <row r="53" spans="1:19" s="43" customFormat="1" x14ac:dyDescent="0.25">
      <c r="A53" s="27"/>
      <c r="B53" s="27"/>
      <c r="C53" s="27"/>
      <c r="D53" s="27"/>
      <c r="E53" s="27"/>
      <c r="F53" s="27"/>
      <c r="G53" s="27"/>
      <c r="H53" s="27"/>
      <c r="I53" s="27"/>
      <c r="J53" s="27"/>
      <c r="K53" s="27"/>
      <c r="L53" s="27"/>
      <c r="M53" s="27"/>
      <c r="N53" s="27"/>
      <c r="O53" s="27"/>
      <c r="P53" s="27"/>
      <c r="Q53" s="27"/>
      <c r="R53" s="27"/>
      <c r="S53" s="27"/>
    </row>
    <row r="54" spans="1:19" s="43" customFormat="1" x14ac:dyDescent="0.25">
      <c r="A54" s="27"/>
      <c r="B54" s="27"/>
      <c r="C54" s="27"/>
      <c r="D54" s="27"/>
      <c r="E54" s="27"/>
      <c r="F54" s="27"/>
      <c r="G54" s="27"/>
      <c r="H54" s="27"/>
      <c r="I54" s="27"/>
      <c r="J54" s="27"/>
      <c r="K54" s="27"/>
      <c r="L54" s="27"/>
      <c r="M54" s="27"/>
      <c r="N54" s="27"/>
      <c r="O54" s="27"/>
      <c r="P54" s="27"/>
      <c r="Q54" s="27"/>
      <c r="R54" s="27"/>
      <c r="S54" s="27"/>
    </row>
    <row r="55" spans="1:19" s="43" customFormat="1" x14ac:dyDescent="0.25">
      <c r="A55" s="27"/>
      <c r="B55" s="27"/>
      <c r="C55" s="27"/>
      <c r="D55" s="27"/>
      <c r="E55" s="27"/>
      <c r="F55" s="27"/>
      <c r="G55" s="27"/>
      <c r="H55" s="27"/>
      <c r="I55" s="27"/>
      <c r="J55" s="27"/>
      <c r="K55" s="27"/>
      <c r="L55" s="27"/>
      <c r="M55" s="27"/>
      <c r="N55" s="27"/>
      <c r="O55" s="27"/>
      <c r="P55" s="27"/>
      <c r="Q55" s="27"/>
      <c r="R55" s="27"/>
      <c r="S55" s="27"/>
    </row>
    <row r="56" spans="1:19" s="43" customFormat="1" x14ac:dyDescent="0.25">
      <c r="A56" s="27"/>
      <c r="B56" s="27"/>
      <c r="C56" s="27"/>
      <c r="D56" s="27"/>
      <c r="E56" s="27"/>
      <c r="F56" s="27"/>
      <c r="G56" s="27"/>
      <c r="H56" s="27"/>
      <c r="I56" s="27"/>
      <c r="J56" s="27"/>
      <c r="K56" s="27"/>
      <c r="L56" s="27"/>
      <c r="M56" s="27"/>
      <c r="N56" s="27"/>
      <c r="O56" s="27"/>
      <c r="P56" s="27"/>
      <c r="Q56" s="27"/>
      <c r="R56" s="27"/>
      <c r="S56" s="27"/>
    </row>
    <row r="57" spans="1:19" s="43" customFormat="1" x14ac:dyDescent="0.25">
      <c r="A57" s="27"/>
      <c r="B57" s="27"/>
      <c r="C57" s="27"/>
      <c r="D57" s="27"/>
      <c r="E57" s="27"/>
      <c r="F57" s="27"/>
      <c r="G57" s="27"/>
      <c r="H57" s="27"/>
      <c r="I57" s="27"/>
      <c r="J57" s="27"/>
      <c r="K57" s="27"/>
      <c r="L57" s="27"/>
      <c r="M57" s="27"/>
      <c r="N57" s="27"/>
      <c r="O57" s="27"/>
      <c r="P57" s="27"/>
      <c r="Q57" s="27"/>
      <c r="R57" s="27"/>
      <c r="S57" s="27"/>
    </row>
    <row r="58" spans="1:19" s="43" customFormat="1" x14ac:dyDescent="0.25">
      <c r="A58" s="27"/>
      <c r="B58" s="27"/>
      <c r="C58" s="27"/>
      <c r="D58" s="27"/>
      <c r="E58" s="27"/>
      <c r="F58" s="27"/>
      <c r="G58" s="27"/>
      <c r="H58" s="27"/>
      <c r="I58" s="27"/>
      <c r="J58" s="27"/>
      <c r="K58" s="27"/>
      <c r="L58" s="27"/>
      <c r="M58" s="27"/>
      <c r="N58" s="27"/>
      <c r="O58" s="27"/>
      <c r="P58" s="27"/>
      <c r="Q58" s="27"/>
      <c r="R58" s="27"/>
      <c r="S58" s="27"/>
    </row>
    <row r="59" spans="1:19" s="43" customFormat="1" x14ac:dyDescent="0.25">
      <c r="A59" s="27"/>
      <c r="B59" s="27"/>
      <c r="C59" s="27"/>
      <c r="D59" s="27"/>
      <c r="E59" s="27"/>
      <c r="F59" s="27"/>
      <c r="G59" s="27"/>
      <c r="H59" s="27"/>
      <c r="I59" s="27"/>
      <c r="J59" s="27"/>
      <c r="K59" s="27"/>
      <c r="L59" s="27"/>
      <c r="M59" s="27"/>
      <c r="N59" s="27"/>
      <c r="O59" s="27"/>
      <c r="P59" s="27"/>
      <c r="Q59" s="27"/>
      <c r="R59" s="27"/>
      <c r="S59" s="27"/>
    </row>
    <row r="60" spans="1:19" s="43" customFormat="1" x14ac:dyDescent="0.25">
      <c r="A60" s="27"/>
      <c r="B60" s="27"/>
      <c r="C60" s="27"/>
      <c r="D60" s="27"/>
      <c r="E60" s="27"/>
      <c r="F60" s="27"/>
      <c r="G60" s="27"/>
      <c r="H60" s="27"/>
      <c r="I60" s="27"/>
      <c r="J60" s="27"/>
      <c r="K60" s="27"/>
      <c r="L60" s="27"/>
      <c r="M60" s="27"/>
      <c r="N60" s="27"/>
      <c r="O60" s="27"/>
      <c r="P60" s="27"/>
      <c r="Q60" s="27"/>
      <c r="R60" s="27"/>
      <c r="S60" s="27"/>
    </row>
    <row r="61" spans="1:19" s="43" customFormat="1" x14ac:dyDescent="0.25">
      <c r="A61" s="27"/>
      <c r="B61" s="27"/>
      <c r="C61" s="27"/>
      <c r="D61" s="27"/>
      <c r="E61" s="27"/>
      <c r="F61" s="27"/>
      <c r="G61" s="27"/>
      <c r="H61" s="27"/>
      <c r="I61" s="27"/>
      <c r="J61" s="27"/>
      <c r="K61" s="27"/>
      <c r="L61" s="27"/>
      <c r="M61" s="27"/>
      <c r="N61" s="27"/>
      <c r="O61" s="27"/>
      <c r="P61" s="27"/>
      <c r="Q61" s="27"/>
      <c r="R61" s="27"/>
      <c r="S61" s="27"/>
    </row>
    <row r="62" spans="1:19" s="43" customFormat="1" x14ac:dyDescent="0.25">
      <c r="A62" s="27"/>
      <c r="B62" s="27"/>
      <c r="C62" s="27"/>
      <c r="D62" s="27"/>
      <c r="E62" s="27"/>
      <c r="F62" s="27"/>
      <c r="G62" s="27"/>
      <c r="H62" s="27"/>
      <c r="I62" s="27"/>
      <c r="J62" s="27"/>
      <c r="K62" s="27"/>
      <c r="L62" s="27"/>
      <c r="M62" s="27"/>
      <c r="N62" s="27"/>
      <c r="O62" s="27"/>
      <c r="P62" s="27"/>
      <c r="Q62" s="27"/>
      <c r="R62" s="27"/>
      <c r="S62" s="27"/>
    </row>
    <row r="63" spans="1:19" s="43" customFormat="1" x14ac:dyDescent="0.25">
      <c r="A63" s="27"/>
      <c r="B63" s="27"/>
      <c r="C63" s="27"/>
      <c r="D63" s="27"/>
      <c r="E63" s="27"/>
      <c r="F63" s="27"/>
      <c r="G63" s="27"/>
      <c r="H63" s="27"/>
      <c r="I63" s="27"/>
      <c r="J63" s="27"/>
      <c r="K63" s="27"/>
      <c r="L63" s="27"/>
      <c r="M63" s="27"/>
      <c r="N63" s="27"/>
      <c r="O63" s="27"/>
      <c r="P63" s="27"/>
      <c r="Q63" s="27"/>
      <c r="R63" s="27"/>
      <c r="S63" s="27"/>
    </row>
    <row r="64" spans="1:19" s="43" customFormat="1" x14ac:dyDescent="0.25">
      <c r="A64" s="27"/>
      <c r="B64" s="27"/>
      <c r="C64" s="27"/>
      <c r="D64" s="27"/>
      <c r="E64" s="27"/>
      <c r="F64" s="27"/>
      <c r="G64" s="27"/>
      <c r="H64" s="27"/>
      <c r="I64" s="27"/>
      <c r="J64" s="27"/>
      <c r="K64" s="27"/>
      <c r="L64" s="27"/>
      <c r="M64" s="27"/>
      <c r="N64" s="27"/>
      <c r="O64" s="27"/>
      <c r="P64" s="27"/>
      <c r="Q64" s="27"/>
      <c r="R64" s="27"/>
      <c r="S64" s="27"/>
    </row>
    <row r="65" spans="1:19" s="43" customFormat="1" x14ac:dyDescent="0.25">
      <c r="A65" s="27"/>
      <c r="B65" s="27"/>
      <c r="C65" s="27"/>
      <c r="D65" s="27"/>
      <c r="E65" s="27"/>
      <c r="F65" s="27"/>
      <c r="G65" s="27"/>
      <c r="H65" s="27"/>
      <c r="I65" s="27"/>
      <c r="J65" s="27"/>
      <c r="K65" s="27"/>
      <c r="L65" s="27"/>
      <c r="M65" s="27"/>
      <c r="N65" s="27"/>
      <c r="O65" s="27"/>
      <c r="P65" s="27"/>
      <c r="Q65" s="27"/>
      <c r="R65" s="27"/>
      <c r="S65" s="27"/>
    </row>
    <row r="66" spans="1:19" s="43" customFormat="1" x14ac:dyDescent="0.25">
      <c r="A66" s="27"/>
      <c r="B66" s="27"/>
      <c r="C66" s="27"/>
      <c r="D66" s="27"/>
      <c r="E66" s="27"/>
      <c r="F66" s="27"/>
      <c r="G66" s="27"/>
      <c r="H66" s="27"/>
      <c r="I66" s="27"/>
      <c r="J66" s="27"/>
      <c r="K66" s="27"/>
      <c r="L66" s="27"/>
      <c r="M66" s="27"/>
      <c r="N66" s="27"/>
      <c r="O66" s="27"/>
      <c r="P66" s="27"/>
      <c r="Q66" s="27"/>
      <c r="R66" s="27"/>
      <c r="S66" s="27"/>
    </row>
    <row r="67" spans="1:19" s="43" customFormat="1" x14ac:dyDescent="0.25">
      <c r="A67" s="27"/>
      <c r="B67" s="27"/>
      <c r="C67" s="27"/>
      <c r="D67" s="27"/>
      <c r="E67" s="27"/>
      <c r="F67" s="27"/>
      <c r="G67" s="27"/>
      <c r="H67" s="27"/>
      <c r="I67" s="27"/>
      <c r="J67" s="27"/>
      <c r="K67" s="27"/>
      <c r="L67" s="27"/>
      <c r="M67" s="27"/>
      <c r="N67" s="27"/>
      <c r="O67" s="27"/>
      <c r="P67" s="27"/>
      <c r="Q67" s="27"/>
      <c r="R67" s="27"/>
      <c r="S67" s="27"/>
    </row>
    <row r="68" spans="1:19" s="43" customFormat="1" x14ac:dyDescent="0.25">
      <c r="A68" s="27"/>
      <c r="B68" s="27"/>
      <c r="C68" s="27"/>
      <c r="D68" s="27"/>
      <c r="E68" s="27"/>
      <c r="F68" s="27"/>
      <c r="G68" s="27"/>
      <c r="H68" s="27"/>
      <c r="I68" s="27"/>
      <c r="J68" s="27"/>
      <c r="K68" s="27"/>
      <c r="L68" s="27"/>
      <c r="M68" s="27"/>
      <c r="N68" s="27"/>
      <c r="O68" s="27"/>
      <c r="P68" s="27"/>
      <c r="Q68" s="27"/>
      <c r="R68" s="27"/>
      <c r="S68" s="27"/>
    </row>
    <row r="69" spans="1:19" s="43" customFormat="1" x14ac:dyDescent="0.25">
      <c r="A69" s="27"/>
      <c r="B69" s="27"/>
      <c r="C69" s="27"/>
      <c r="D69" s="27"/>
      <c r="E69" s="27"/>
      <c r="F69" s="27"/>
      <c r="G69" s="27"/>
      <c r="H69" s="27"/>
      <c r="I69" s="27"/>
      <c r="J69" s="27"/>
      <c r="K69" s="27"/>
      <c r="L69" s="27"/>
      <c r="M69" s="27"/>
      <c r="N69" s="27"/>
      <c r="O69" s="27"/>
      <c r="P69" s="27"/>
      <c r="Q69" s="27"/>
      <c r="R69" s="27"/>
      <c r="S69" s="27"/>
    </row>
    <row r="70" spans="1:19" s="43" customFormat="1" x14ac:dyDescent="0.25">
      <c r="A70" s="27"/>
      <c r="B70" s="27"/>
      <c r="C70" s="27"/>
      <c r="D70" s="27"/>
      <c r="E70" s="27"/>
      <c r="F70" s="27"/>
      <c r="G70" s="27"/>
      <c r="H70" s="27"/>
      <c r="I70" s="27"/>
      <c r="J70" s="27"/>
      <c r="K70" s="27"/>
      <c r="L70" s="27"/>
      <c r="M70" s="27"/>
      <c r="N70" s="27"/>
      <c r="O70" s="27"/>
      <c r="P70" s="27"/>
      <c r="Q70" s="27"/>
      <c r="R70" s="27"/>
      <c r="S70" s="27"/>
    </row>
    <row r="71" spans="1:19" s="43" customFormat="1" x14ac:dyDescent="0.25">
      <c r="A71" s="27"/>
      <c r="B71" s="27"/>
      <c r="C71" s="27"/>
      <c r="D71" s="27"/>
      <c r="E71" s="27"/>
      <c r="F71" s="27"/>
      <c r="G71" s="27"/>
      <c r="H71" s="27"/>
      <c r="I71" s="27"/>
      <c r="J71" s="27"/>
      <c r="K71" s="27"/>
      <c r="L71" s="27"/>
      <c r="M71" s="27"/>
      <c r="N71" s="27"/>
      <c r="O71" s="27"/>
      <c r="P71" s="27"/>
      <c r="Q71" s="27"/>
      <c r="R71" s="27"/>
      <c r="S71" s="27"/>
    </row>
    <row r="72" spans="1:19" s="43" customFormat="1" x14ac:dyDescent="0.25">
      <c r="A72" s="27"/>
      <c r="B72" s="27"/>
      <c r="C72" s="27"/>
      <c r="D72" s="27"/>
      <c r="E72" s="27"/>
      <c r="F72" s="27"/>
      <c r="G72" s="27"/>
      <c r="H72" s="27"/>
      <c r="I72" s="27"/>
      <c r="J72" s="27"/>
      <c r="K72" s="27"/>
      <c r="L72" s="27"/>
      <c r="M72" s="27"/>
      <c r="N72" s="27"/>
      <c r="O72" s="27"/>
      <c r="P72" s="27"/>
      <c r="Q72" s="27"/>
      <c r="R72" s="27"/>
      <c r="S72" s="27"/>
    </row>
    <row r="73" spans="1:19" s="43" customFormat="1" x14ac:dyDescent="0.25">
      <c r="A73" s="27"/>
      <c r="B73" s="27"/>
      <c r="C73" s="27"/>
      <c r="D73" s="27"/>
      <c r="E73" s="27"/>
      <c r="F73" s="27"/>
      <c r="G73" s="27"/>
      <c r="H73" s="27"/>
      <c r="I73" s="27"/>
      <c r="J73" s="27"/>
      <c r="K73" s="27"/>
      <c r="L73" s="27"/>
      <c r="M73" s="27"/>
      <c r="N73" s="27"/>
      <c r="O73" s="27"/>
      <c r="P73" s="27"/>
      <c r="Q73" s="27"/>
      <c r="R73" s="27"/>
      <c r="S73" s="27"/>
    </row>
    <row r="74" spans="1:19" s="43" customFormat="1" x14ac:dyDescent="0.25">
      <c r="A74" s="27"/>
      <c r="B74" s="27"/>
      <c r="C74" s="27"/>
      <c r="D74" s="27"/>
      <c r="E74" s="27"/>
      <c r="F74" s="27"/>
      <c r="G74" s="27"/>
      <c r="H74" s="27"/>
      <c r="I74" s="27"/>
      <c r="J74" s="27"/>
      <c r="K74" s="27"/>
      <c r="L74" s="27"/>
      <c r="M74" s="27"/>
      <c r="N74" s="27"/>
      <c r="O74" s="27"/>
      <c r="P74" s="27"/>
      <c r="Q74" s="27"/>
      <c r="R74" s="27"/>
      <c r="S74" s="27"/>
    </row>
    <row r="75" spans="1:19" s="43" customFormat="1" x14ac:dyDescent="0.25">
      <c r="A75" s="27"/>
      <c r="B75" s="27"/>
      <c r="C75" s="27"/>
      <c r="D75" s="27"/>
      <c r="E75" s="27"/>
      <c r="F75" s="27"/>
      <c r="G75" s="27"/>
      <c r="H75" s="27"/>
      <c r="I75" s="27"/>
      <c r="J75" s="27"/>
      <c r="K75" s="27"/>
      <c r="L75" s="27"/>
      <c r="M75" s="27"/>
      <c r="N75" s="27"/>
      <c r="O75" s="27"/>
      <c r="P75" s="27"/>
      <c r="Q75" s="27"/>
      <c r="R75" s="27"/>
      <c r="S75" s="27"/>
    </row>
    <row r="76" spans="1:19" s="43" customFormat="1" x14ac:dyDescent="0.25">
      <c r="A76" s="27"/>
      <c r="B76" s="27"/>
      <c r="C76" s="27"/>
      <c r="D76" s="27"/>
      <c r="E76" s="27"/>
      <c r="F76" s="27"/>
      <c r="G76" s="27"/>
      <c r="H76" s="27"/>
      <c r="I76" s="27"/>
      <c r="J76" s="27"/>
      <c r="K76" s="27"/>
      <c r="L76" s="27"/>
      <c r="M76" s="27"/>
      <c r="N76" s="27"/>
      <c r="O76" s="27"/>
      <c r="P76" s="27"/>
      <c r="Q76" s="27"/>
      <c r="R76" s="27"/>
      <c r="S76" s="27"/>
    </row>
    <row r="77" spans="1:19" s="43" customFormat="1" x14ac:dyDescent="0.25">
      <c r="A77" s="27"/>
      <c r="B77" s="27"/>
      <c r="C77" s="27"/>
      <c r="D77" s="27"/>
      <c r="E77" s="27"/>
      <c r="F77" s="27"/>
      <c r="G77" s="27"/>
      <c r="H77" s="27"/>
      <c r="I77" s="27"/>
      <c r="J77" s="27"/>
      <c r="K77" s="27"/>
      <c r="L77" s="27"/>
      <c r="M77" s="27"/>
      <c r="N77" s="27"/>
      <c r="O77" s="27"/>
      <c r="P77" s="27"/>
      <c r="Q77" s="27"/>
      <c r="R77" s="27"/>
      <c r="S77" s="27"/>
    </row>
    <row r="78" spans="1:19" s="43" customFormat="1" x14ac:dyDescent="0.25">
      <c r="A78" s="27"/>
      <c r="B78" s="27"/>
      <c r="C78" s="27"/>
      <c r="D78" s="27"/>
      <c r="E78" s="27"/>
      <c r="F78" s="27"/>
      <c r="G78" s="27"/>
      <c r="H78" s="27"/>
      <c r="I78" s="27"/>
      <c r="J78" s="27"/>
      <c r="K78" s="27"/>
      <c r="L78" s="27"/>
      <c r="M78" s="27"/>
      <c r="N78" s="27"/>
      <c r="O78" s="27"/>
      <c r="P78" s="27"/>
      <c r="Q78" s="27"/>
      <c r="R78" s="27"/>
      <c r="S78" s="27"/>
    </row>
    <row r="79" spans="1:19" s="43" customFormat="1" x14ac:dyDescent="0.25">
      <c r="A79" s="27"/>
      <c r="B79" s="27"/>
      <c r="C79" s="27"/>
      <c r="D79" s="27"/>
      <c r="E79" s="27"/>
      <c r="F79" s="27"/>
      <c r="G79" s="27"/>
      <c r="H79" s="27"/>
      <c r="I79" s="27"/>
      <c r="J79" s="27"/>
      <c r="K79" s="27"/>
      <c r="L79" s="27"/>
      <c r="M79" s="27"/>
      <c r="N79" s="27"/>
      <c r="O79" s="27"/>
      <c r="P79" s="27"/>
      <c r="Q79" s="27"/>
      <c r="R79" s="27"/>
      <c r="S79" s="27"/>
    </row>
    <row r="80" spans="1:19" s="43" customFormat="1" ht="20.149999999999999" customHeight="1" x14ac:dyDescent="0.25">
      <c r="A80" s="148" t="s">
        <v>287</v>
      </c>
      <c r="B80" s="149"/>
      <c r="C80" s="149"/>
      <c r="D80" s="27"/>
      <c r="E80" s="27"/>
      <c r="F80" s="27"/>
      <c r="G80" s="27"/>
      <c r="H80" s="27"/>
      <c r="I80" s="27"/>
      <c r="J80" s="27"/>
      <c r="K80" s="27"/>
      <c r="L80" s="27"/>
      <c r="M80" s="27"/>
      <c r="N80" s="27"/>
      <c r="O80" s="27"/>
      <c r="P80" s="27"/>
      <c r="Q80" s="150" t="s">
        <v>14</v>
      </c>
      <c r="R80" s="151"/>
      <c r="S80" s="151"/>
    </row>
  </sheetData>
  <sheetProtection algorithmName="SHA-512" hashValue="kH1r1q7mmKIFJBDn1Elha0nOJ0bg5ZthPsPD/5wrAx0iUJHIXeka4NCOwnlgjIV0WwnOyXs/5lMMjLscZcQx4A==" saltValue="/7fX1NYuTv2o8noD+krKOg==" spinCount="100000" sheet="1" formatCells="0" selectLockedCells="1"/>
  <mergeCells count="6">
    <mergeCell ref="B1:F1"/>
    <mergeCell ref="Q1:S1"/>
    <mergeCell ref="A3:P3"/>
    <mergeCell ref="Q3:S3"/>
    <mergeCell ref="A80:C80"/>
    <mergeCell ref="Q80:S80"/>
  </mergeCells>
  <hyperlinks>
    <hyperlink ref="Q80:S80" location="Inhaltsverzeichnis!Z1S1" display="zum Inhaltsverzeichnis" xr:uid="{00000000-0004-0000-0300-000000000000}"/>
    <hyperlink ref="A80" location="'1.3 (Abb)'!Z1S1" display="Seitenanfang" xr:uid="{00000000-0004-0000-0300-000001000000}"/>
    <hyperlink ref="A80:C80" location="'1.2 (Abb)'!Z1S1" display="Seitenanfang" xr:uid="{00000000-0004-0000-0300-000002000000}"/>
    <hyperlink ref="Q1:S1" location="'Inhaltsverzeichnis | Impressum'!Z1S1" display="zum Inhaltsverzeichnis" xr:uid="{00000000-0004-0000-0300-000003000000}"/>
  </hyperlinks>
  <pageMargins left="0.35433070866141736" right="0.35433070866141736" top="0.39370078740157483" bottom="0.39370078740157483" header="0.31496062992125984" footer="0.31496062992125984"/>
  <pageSetup paperSize="9" scale="75" fitToHeight="0" orientation="portrait" r:id="rId1"/>
  <headerFooter scaleWithDoc="0" alignWithMargins="0">
    <oddFooter>&amp;L&amp;9© August 2025 – Bezirksregierung Münster - Dezernat 32 | Domplatz 1-3, 48161 Münster.&amp;R&amp;9&amp;A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 r:id="rId4" name="Drop Down 1">
              <controlPr locked="0" defaultSize="0" autoLine="0" autoPict="0">
                <anchor moveWithCells="1">
                  <from>
                    <xdr:col>6</xdr:col>
                    <xdr:colOff>190500</xdr:colOff>
                    <xdr:row>0</xdr:row>
                    <xdr:rowOff>82550</xdr:rowOff>
                  </from>
                  <to>
                    <xdr:col>11</xdr:col>
                    <xdr:colOff>0</xdr:colOff>
                    <xdr:row>0</xdr:row>
                    <xdr:rowOff>292100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6"/>
  <sheetViews>
    <sheetView showGridLines="0" showRowColHeaders="0" showOutlineSymbols="0" zoomScaleNormal="100" workbookViewId="0">
      <pane ySplit="3" topLeftCell="A4" activePane="bottomLeft" state="frozen"/>
      <selection pane="bottomLeft"/>
    </sheetView>
  </sheetViews>
  <sheetFormatPr baseColWidth="10" defaultColWidth="11.54296875" defaultRowHeight="12.5" x14ac:dyDescent="0.25"/>
  <cols>
    <col min="1" max="1" width="3.6328125" style="27" customWidth="1"/>
    <col min="2" max="2" width="5" style="27" customWidth="1"/>
    <col min="3" max="3" width="1.81640625" style="27" customWidth="1"/>
    <col min="4" max="4" width="10.08984375" style="27" customWidth="1"/>
    <col min="5" max="5" width="5.36328125" style="27" customWidth="1"/>
    <col min="6" max="6" width="8" style="27" customWidth="1"/>
    <col min="7" max="7" width="7.1796875" style="27" customWidth="1"/>
    <col min="8" max="8" width="9.08984375" style="27" customWidth="1"/>
    <col min="9" max="9" width="5.36328125" style="27" customWidth="1"/>
    <col min="10" max="10" width="7.36328125" style="27" customWidth="1"/>
    <col min="11" max="11" width="5.36328125" style="27" customWidth="1"/>
    <col min="12" max="12" width="7.36328125" style="27" customWidth="1"/>
    <col min="13" max="13" width="5.36328125" style="27" customWidth="1"/>
    <col min="14" max="14" width="9.81640625" style="27" customWidth="1"/>
    <col min="15" max="15" width="8.90625" style="27" customWidth="1"/>
    <col min="16" max="16" width="5.36328125" style="27" customWidth="1"/>
    <col min="17" max="17" width="8.90625" style="27" customWidth="1"/>
    <col min="18" max="18" width="5.36328125" style="27" customWidth="1"/>
    <col min="19" max="19" width="9.81640625" style="27" customWidth="1"/>
    <col min="20" max="16384" width="11.54296875" style="43"/>
  </cols>
  <sheetData>
    <row r="1" spans="1:19" s="12" customFormat="1" ht="32.15" customHeight="1" x14ac:dyDescent="0.25">
      <c r="A1" s="106"/>
      <c r="B1" s="134" t="s">
        <v>243</v>
      </c>
      <c r="C1" s="135"/>
      <c r="D1" s="135"/>
      <c r="E1" s="135"/>
      <c r="F1" s="135"/>
      <c r="G1" s="58"/>
      <c r="H1" s="58"/>
      <c r="I1" s="58"/>
      <c r="J1" s="58"/>
      <c r="K1" s="58"/>
      <c r="L1" s="58"/>
      <c r="M1" s="58"/>
      <c r="N1" s="59"/>
      <c r="O1" s="58"/>
      <c r="P1" s="58"/>
      <c r="Q1" s="139" t="s">
        <v>14</v>
      </c>
      <c r="R1" s="140"/>
      <c r="S1" s="140"/>
    </row>
    <row r="2" spans="1:19" s="16" customFormat="1" ht="10" x14ac:dyDescent="0.2">
      <c r="A2" s="60"/>
      <c r="B2" s="60"/>
      <c r="C2" s="61"/>
      <c r="D2" s="61"/>
      <c r="E2" s="61"/>
      <c r="F2" s="61"/>
      <c r="G2" s="62"/>
      <c r="H2" s="62"/>
      <c r="I2" s="62"/>
      <c r="J2" s="62"/>
      <c r="K2" s="62"/>
      <c r="L2" s="62"/>
      <c r="M2" s="62"/>
      <c r="N2" s="62"/>
      <c r="O2" s="62"/>
      <c r="P2" s="62"/>
      <c r="Q2" s="63"/>
      <c r="R2" s="61"/>
      <c r="S2" s="61"/>
    </row>
    <row r="3" spans="1:19" ht="50.15" customHeight="1" x14ac:dyDescent="0.25">
      <c r="A3" s="141" t="str">
        <f>"Bevölkerungentwicklung " &amp;DATEN!$E$120 &amp; " – " &amp;  DATEN!$E$7 &amp;" - " &amp; DATEN!$H$8 &amp; " (" &amp;DATEN!$B$163 &amp; ")"</f>
        <v>Bevölkerungentwicklung im Reg.-Bez. Münster – 2000 - 2050 (Index 2000 = 100)</v>
      </c>
      <c r="B3" s="142"/>
      <c r="C3" s="142"/>
      <c r="D3" s="142"/>
      <c r="E3" s="142"/>
      <c r="F3" s="142"/>
      <c r="G3" s="142"/>
      <c r="H3" s="142"/>
      <c r="I3" s="142"/>
      <c r="J3" s="142"/>
      <c r="K3" s="142"/>
      <c r="L3" s="142"/>
      <c r="M3" s="142"/>
      <c r="N3" s="142"/>
      <c r="O3" s="142"/>
      <c r="P3" s="142"/>
      <c r="Q3" s="158"/>
      <c r="R3" s="158"/>
      <c r="S3" s="158"/>
    </row>
    <row r="46" spans="1:19" ht="20.149999999999999" customHeight="1" x14ac:dyDescent="0.25">
      <c r="A46" s="148" t="s">
        <v>287</v>
      </c>
      <c r="B46" s="108"/>
      <c r="C46" s="108"/>
      <c r="Q46" s="150" t="s">
        <v>14</v>
      </c>
      <c r="R46" s="151"/>
      <c r="S46" s="151"/>
    </row>
  </sheetData>
  <sheetProtection algorithmName="SHA-512" hashValue="DmlPR9FHAAA/AskjBoE3QyPmmpLyy5AR1Q4F2zhP/cU0SJL+rRYu0KSmi+In7acbUEZ3Ql0c0AKYq4QpqSBihw==" saltValue="4vT1AYxksLvGpZDwtyq45g==" spinCount="100000" sheet="1" formatCells="0" selectLockedCells="1"/>
  <mergeCells count="6">
    <mergeCell ref="B1:F1"/>
    <mergeCell ref="Q1:S1"/>
    <mergeCell ref="A3:P3"/>
    <mergeCell ref="Q3:S3"/>
    <mergeCell ref="Q46:S46"/>
    <mergeCell ref="A46:C46"/>
  </mergeCells>
  <hyperlinks>
    <hyperlink ref="Q46:S46" location="Inhaltsverzeichnis!Z1S1" display="zum Inhaltsverzeichnis" xr:uid="{00000000-0004-0000-0400-000000000000}"/>
    <hyperlink ref="A46" location="'1.3 (Abb)'!Z1S1" display="Seitenanfang" xr:uid="{00000000-0004-0000-0400-000001000000}"/>
    <hyperlink ref="Q1:S1" location="'Inhaltsverzeichnis | Impressum'!Z1S1" display="zum Inhaltsverzeichnis" xr:uid="{00000000-0004-0000-0400-000002000000}"/>
  </hyperlinks>
  <pageMargins left="0.35433070866141736" right="0.35433070866141736" top="0.39370078740157483" bottom="0.39370078740157483" header="0.31496062992125984" footer="0.31496062992125984"/>
  <pageSetup paperSize="9" scale="75" fitToHeight="0" orientation="portrait" r:id="rId1"/>
  <headerFooter scaleWithDoc="0" alignWithMargins="0">
    <oddFooter>&amp;L&amp;9© August 2025 – Bezirksregierung Münster - Dezernat 32 | Domplatz 1-3, 48161 Münster.&amp;R&amp;9&amp;A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 r:id="rId4" name="Drop Down 1">
              <controlPr locked="0" defaultSize="0" autoLine="0" autoPict="0">
                <anchor moveWithCells="1">
                  <from>
                    <xdr:col>6</xdr:col>
                    <xdr:colOff>190500</xdr:colOff>
                    <xdr:row>0</xdr:row>
                    <xdr:rowOff>82550</xdr:rowOff>
                  </from>
                  <to>
                    <xdr:col>11</xdr:col>
                    <xdr:colOff>0</xdr:colOff>
                    <xdr:row>0</xdr:row>
                    <xdr:rowOff>292100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3"/>
  <sheetViews>
    <sheetView showGridLines="0" showRowColHeaders="0" showOutlineSymbols="0" zoomScaleNormal="100" workbookViewId="0">
      <pane ySplit="3" topLeftCell="A30" activePane="bottomLeft" state="frozen"/>
      <selection pane="bottomLeft"/>
    </sheetView>
  </sheetViews>
  <sheetFormatPr baseColWidth="10" defaultColWidth="11.54296875" defaultRowHeight="12.5" x14ac:dyDescent="0.25"/>
  <cols>
    <col min="1" max="1" width="3.6328125" style="27" customWidth="1"/>
    <col min="2" max="2" width="5" style="27" customWidth="1"/>
    <col min="3" max="3" width="1.81640625" style="27" customWidth="1"/>
    <col min="4" max="4" width="10.08984375" style="27" customWidth="1"/>
    <col min="5" max="5" width="9.36328125" style="27" customWidth="1"/>
    <col min="6" max="6" width="8" style="27" customWidth="1"/>
    <col min="7" max="7" width="7.1796875" style="27" customWidth="1"/>
    <col min="8" max="8" width="9.08984375" style="27" customWidth="1"/>
    <col min="9" max="9" width="5.36328125" style="27" customWidth="1"/>
    <col min="10" max="10" width="7.36328125" style="27" customWidth="1"/>
    <col min="11" max="11" width="5.36328125" style="27" customWidth="1"/>
    <col min="12" max="12" width="7.36328125" style="27" customWidth="1"/>
    <col min="13" max="13" width="5.36328125" style="27" customWidth="1"/>
    <col min="14" max="14" width="9.81640625" style="27" customWidth="1"/>
    <col min="15" max="15" width="5" style="27" customWidth="1"/>
    <col min="16" max="16" width="5.36328125" style="27" customWidth="1"/>
    <col min="17" max="17" width="8.90625" style="27" customWidth="1"/>
    <col min="18" max="18" width="5.36328125" style="27" customWidth="1"/>
    <col min="19" max="19" width="9.81640625" style="27" customWidth="1"/>
    <col min="20" max="16384" width="11.54296875" style="43"/>
  </cols>
  <sheetData>
    <row r="1" spans="1:19" ht="32.15" customHeight="1" x14ac:dyDescent="0.25">
      <c r="A1" s="50"/>
      <c r="B1" s="159"/>
      <c r="C1" s="107"/>
      <c r="D1" s="107"/>
      <c r="E1" s="107"/>
      <c r="F1" s="107"/>
      <c r="G1" s="26"/>
      <c r="H1" s="26"/>
      <c r="I1" s="26"/>
      <c r="J1" s="26"/>
      <c r="K1" s="26"/>
      <c r="L1" s="26"/>
      <c r="M1" s="26"/>
      <c r="N1" s="46"/>
      <c r="O1" s="26"/>
      <c r="P1" s="26"/>
      <c r="Q1" s="160" t="s">
        <v>14</v>
      </c>
      <c r="R1" s="161"/>
      <c r="S1" s="161"/>
    </row>
    <row r="2" spans="1:19" s="41" customFormat="1" ht="10" x14ac:dyDescent="0.2">
      <c r="A2" s="39"/>
      <c r="B2" s="39"/>
      <c r="C2" s="40"/>
      <c r="D2" s="40"/>
      <c r="E2" s="40"/>
      <c r="F2" s="40"/>
      <c r="Q2" s="42"/>
      <c r="R2" s="40"/>
      <c r="S2" s="40"/>
    </row>
    <row r="3" spans="1:19" ht="50.15" customHeight="1" x14ac:dyDescent="0.25">
      <c r="A3" s="141" t="str">
        <f>"Bevölkerungsentwicklung in den Kommunen des Reg.-Bez. Münster " &amp;DATEN!$E$7 &amp;" - " &amp; DATEN!$H$8</f>
        <v>Bevölkerungsentwicklung in den Kommunen des Reg.-Bez. Münster 2000 - 2050</v>
      </c>
      <c r="B3" s="142"/>
      <c r="C3" s="142"/>
      <c r="D3" s="142"/>
      <c r="E3" s="142"/>
      <c r="F3" s="142"/>
      <c r="G3" s="142"/>
      <c r="H3" s="142"/>
      <c r="I3" s="142"/>
      <c r="J3" s="142"/>
      <c r="K3" s="142"/>
      <c r="L3" s="142"/>
      <c r="M3" s="142"/>
      <c r="N3" s="142"/>
      <c r="O3" s="142"/>
      <c r="P3" s="142"/>
      <c r="Q3" s="158"/>
      <c r="R3" s="158"/>
      <c r="S3" s="158"/>
    </row>
    <row r="4" spans="1:19" x14ac:dyDescent="0.25">
      <c r="D4" s="47"/>
    </row>
    <row r="12" spans="1:19" x14ac:dyDescent="0.25">
      <c r="S12" s="26"/>
    </row>
    <row r="83" spans="1:19" ht="20.149999999999999" customHeight="1" x14ac:dyDescent="0.25">
      <c r="A83" s="148" t="s">
        <v>287</v>
      </c>
      <c r="B83" s="108"/>
      <c r="C83" s="108"/>
      <c r="Q83" s="150" t="s">
        <v>14</v>
      </c>
      <c r="R83" s="151"/>
      <c r="S83" s="151"/>
    </row>
  </sheetData>
  <sheetProtection formatCells="0" selectLockedCells="1"/>
  <mergeCells count="6">
    <mergeCell ref="B1:F1"/>
    <mergeCell ref="Q1:S1"/>
    <mergeCell ref="A3:P3"/>
    <mergeCell ref="Q3:S3"/>
    <mergeCell ref="A83:C83"/>
    <mergeCell ref="Q83:S83"/>
  </mergeCells>
  <hyperlinks>
    <hyperlink ref="Q83:S83" location="Inhaltsverzeichnis!Z1S1" display="zum Inhaltsverzeichnis" xr:uid="{00000000-0004-0000-0500-000000000000}"/>
    <hyperlink ref="A83" location="'1.3 (Abb)'!Z1S1" display="Seitenanfang" xr:uid="{00000000-0004-0000-0500-000001000000}"/>
    <hyperlink ref="Q1:S1" location="'Inhaltsverzeichnis | Impressum'!Z1S1" display="zum Inhaltsverzeichnis" xr:uid="{00000000-0004-0000-0500-000002000000}"/>
  </hyperlinks>
  <pageMargins left="0.35433070866141736" right="0.35433070866141736" top="0.39370078740157483" bottom="0.39370078740157483" header="0.31496062992125984" footer="0.31496062992125984"/>
  <pageSetup paperSize="9" scale="75" fitToHeight="0" orientation="portrait" r:id="rId1"/>
  <headerFooter scaleWithDoc="0" alignWithMargins="0">
    <oddFooter>&amp;L&amp;9© August 2025 – Bezirksregierung Münster - Dezernat 32 | Domplatz 1-3, 48161 Münster.&amp;R&amp;9&amp;A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83"/>
  <sheetViews>
    <sheetView showGridLines="0" showRowColHeaders="0" showOutlineSymbols="0" zoomScaleNormal="100" workbookViewId="0">
      <pane ySplit="3" topLeftCell="A4" activePane="bottomLeft" state="frozen"/>
      <selection pane="bottomLeft"/>
    </sheetView>
  </sheetViews>
  <sheetFormatPr baseColWidth="10" defaultColWidth="11.54296875" defaultRowHeight="12.5" x14ac:dyDescent="0.25"/>
  <cols>
    <col min="1" max="1" width="3.6328125" style="27" customWidth="1"/>
    <col min="2" max="2" width="5" style="27" customWidth="1"/>
    <col min="3" max="3" width="1.81640625" style="27" customWidth="1"/>
    <col min="4" max="4" width="10.08984375" style="27" customWidth="1"/>
    <col min="5" max="5" width="9.36328125" style="27" customWidth="1"/>
    <col min="6" max="6" width="8" style="27" customWidth="1"/>
    <col min="7" max="7" width="7.1796875" style="27" customWidth="1"/>
    <col min="8" max="8" width="9.08984375" style="27" customWidth="1"/>
    <col min="9" max="9" width="5.36328125" style="27" customWidth="1"/>
    <col min="10" max="10" width="7.36328125" style="27" customWidth="1"/>
    <col min="11" max="11" width="5.36328125" style="27" customWidth="1"/>
    <col min="12" max="12" width="7.36328125" style="27" customWidth="1"/>
    <col min="13" max="13" width="5.36328125" style="27" customWidth="1"/>
    <col min="14" max="14" width="9.81640625" style="27" customWidth="1"/>
    <col min="15" max="15" width="5" style="27" customWidth="1"/>
    <col min="16" max="16" width="5.36328125" style="27" customWidth="1"/>
    <col min="17" max="17" width="8.90625" style="27" customWidth="1"/>
    <col min="18" max="18" width="5.36328125" style="27" customWidth="1"/>
    <col min="19" max="19" width="9.81640625" style="27" customWidth="1"/>
    <col min="20" max="16384" width="11.54296875" style="43"/>
  </cols>
  <sheetData>
    <row r="1" spans="1:19" ht="32.15" customHeight="1" x14ac:dyDescent="0.25">
      <c r="A1" s="45"/>
      <c r="B1" s="159"/>
      <c r="C1" s="107"/>
      <c r="D1" s="107"/>
      <c r="E1" s="107"/>
      <c r="F1" s="107"/>
      <c r="G1" s="26"/>
      <c r="H1" s="26"/>
      <c r="I1" s="26"/>
      <c r="J1" s="26"/>
      <c r="K1" s="26"/>
      <c r="L1" s="26"/>
      <c r="M1" s="26"/>
      <c r="N1" s="46"/>
      <c r="O1" s="26"/>
      <c r="P1" s="26"/>
      <c r="Q1" s="160" t="s">
        <v>14</v>
      </c>
      <c r="R1" s="161"/>
      <c r="S1" s="161"/>
    </row>
    <row r="2" spans="1:19" s="41" customFormat="1" ht="10" x14ac:dyDescent="0.2">
      <c r="A2" s="39"/>
      <c r="B2" s="39"/>
      <c r="C2" s="40"/>
      <c r="D2" s="40"/>
      <c r="E2" s="40"/>
      <c r="F2" s="40"/>
      <c r="Q2" s="42"/>
      <c r="R2" s="40"/>
      <c r="S2" s="40"/>
    </row>
    <row r="3" spans="1:19" ht="50.15" customHeight="1" x14ac:dyDescent="0.25">
      <c r="A3" s="141" t="str">
        <f>"Medianalter in den Kommunen des Reg.-Bez. Münster " &amp;DATEN!$E$7 &amp;" - " &amp; DATEN!$H$8</f>
        <v>Medianalter in den Kommunen des Reg.-Bez. Münster 2000 - 2050</v>
      </c>
      <c r="B3" s="142"/>
      <c r="C3" s="142"/>
      <c r="D3" s="142"/>
      <c r="E3" s="142"/>
      <c r="F3" s="142"/>
      <c r="G3" s="142"/>
      <c r="H3" s="142"/>
      <c r="I3" s="142"/>
      <c r="J3" s="142"/>
      <c r="K3" s="142"/>
      <c r="L3" s="142"/>
      <c r="M3" s="142"/>
      <c r="N3" s="142"/>
      <c r="O3" s="142"/>
      <c r="P3" s="142"/>
      <c r="Q3" s="158"/>
      <c r="R3" s="158"/>
      <c r="S3" s="158"/>
    </row>
    <row r="4" spans="1:19" x14ac:dyDescent="0.25">
      <c r="D4" s="47"/>
    </row>
    <row r="12" spans="1:19" x14ac:dyDescent="0.25">
      <c r="S12" s="26"/>
    </row>
    <row r="83" spans="1:19" ht="20.149999999999999" customHeight="1" x14ac:dyDescent="0.25">
      <c r="A83" s="148" t="s">
        <v>287</v>
      </c>
      <c r="B83" s="108"/>
      <c r="C83" s="108"/>
      <c r="Q83" s="150" t="s">
        <v>14</v>
      </c>
      <c r="R83" s="151"/>
      <c r="S83" s="151"/>
    </row>
  </sheetData>
  <sheetProtection formatCells="0" selectLockedCells="1"/>
  <mergeCells count="6">
    <mergeCell ref="B1:F1"/>
    <mergeCell ref="Q1:S1"/>
    <mergeCell ref="A3:P3"/>
    <mergeCell ref="Q3:S3"/>
    <mergeCell ref="A83:C83"/>
    <mergeCell ref="Q83:S83"/>
  </mergeCells>
  <hyperlinks>
    <hyperlink ref="Q83:S83" location="Inhaltsverzeichnis!Z1S1" display="zum Inhaltsverzeichnis" xr:uid="{00000000-0004-0000-0600-000000000000}"/>
    <hyperlink ref="A83" location="'1.3 (Abb)'!Z1S1" display="Seitenanfang" xr:uid="{00000000-0004-0000-0600-000001000000}"/>
    <hyperlink ref="Q1:S1" location="'Inhaltsverzeichnis | Impressum'!Z1S1" display="zum Inhaltsverzeichnis" xr:uid="{00000000-0004-0000-0600-000002000000}"/>
  </hyperlinks>
  <pageMargins left="0.35433070866141736" right="0.35433070866141736" top="0.39370078740157483" bottom="0.39370078740157483" header="0.31496062992125984" footer="0.31496062992125984"/>
  <pageSetup paperSize="9" scale="75" fitToHeight="0" orientation="portrait" r:id="rId1"/>
  <headerFooter scaleWithDoc="0" alignWithMargins="0">
    <oddFooter>&amp;L&amp;9© August 2025 – Bezirksregierung Münster - Dezernat 32 | Domplatz 1-3, 48161 Münster.&amp;R&amp;9&amp;A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LS173"/>
  <sheetViews>
    <sheetView workbookViewId="0">
      <selection activeCell="S6" sqref="S6"/>
    </sheetView>
  </sheetViews>
  <sheetFormatPr baseColWidth="10" defaultColWidth="11.54296875" defaultRowHeight="14.5" x14ac:dyDescent="0.35"/>
  <cols>
    <col min="1" max="1" width="2.81640625" style="1" customWidth="1"/>
    <col min="2" max="2" width="4.54296875" style="1" customWidth="1"/>
    <col min="3" max="3" width="29.6328125" style="1" bestFit="1" customWidth="1"/>
    <col min="4" max="4" width="35.1796875" style="1" bestFit="1" customWidth="1"/>
    <col min="5" max="5" width="9" style="1" customWidth="1"/>
    <col min="6" max="16384" width="11.54296875" style="1"/>
  </cols>
  <sheetData>
    <row r="1" spans="1:331" s="7" customFormat="1" ht="24" customHeight="1" x14ac:dyDescent="0.25">
      <c r="A1" s="169" t="s">
        <v>16</v>
      </c>
      <c r="B1" s="170"/>
      <c r="C1" s="170"/>
    </row>
    <row r="3" spans="1:331" x14ac:dyDescent="0.35">
      <c r="J3" s="49"/>
    </row>
    <row r="4" spans="1:331" ht="15.5" x14ac:dyDescent="0.35">
      <c r="A4" s="162" t="s">
        <v>241</v>
      </c>
      <c r="B4" s="163"/>
      <c r="C4" s="163"/>
    </row>
    <row r="5" spans="1:331" ht="15" thickBot="1" x14ac:dyDescent="0.4"/>
    <row r="6" spans="1:331" ht="15.5" thickTop="1" thickBot="1" x14ac:dyDescent="0.4">
      <c r="B6" s="1" t="s">
        <v>277</v>
      </c>
      <c r="D6" s="9" t="s">
        <v>244</v>
      </c>
      <c r="E6" s="10">
        <v>2</v>
      </c>
      <c r="G6" s="19">
        <f ca="1">TODAY()</f>
        <v>45987</v>
      </c>
      <c r="J6" s="17" t="s">
        <v>275</v>
      </c>
      <c r="R6" s="9" t="s">
        <v>276</v>
      </c>
      <c r="S6" s="1">
        <v>2000</v>
      </c>
      <c r="T6" s="1">
        <f>S6+1</f>
        <v>2001</v>
      </c>
      <c r="U6" s="1">
        <f t="shared" ref="U6:AH6" si="0">T6+1</f>
        <v>2002</v>
      </c>
      <c r="V6" s="1">
        <f t="shared" si="0"/>
        <v>2003</v>
      </c>
      <c r="W6" s="1">
        <f t="shared" si="0"/>
        <v>2004</v>
      </c>
      <c r="X6" s="1">
        <f t="shared" si="0"/>
        <v>2005</v>
      </c>
      <c r="Y6" s="1">
        <f t="shared" si="0"/>
        <v>2006</v>
      </c>
      <c r="Z6" s="1">
        <f t="shared" si="0"/>
        <v>2007</v>
      </c>
      <c r="AA6" s="1">
        <f t="shared" si="0"/>
        <v>2008</v>
      </c>
      <c r="AB6" s="1">
        <f t="shared" si="0"/>
        <v>2009</v>
      </c>
      <c r="AC6" s="1">
        <f t="shared" si="0"/>
        <v>2010</v>
      </c>
      <c r="AD6" s="1">
        <f t="shared" si="0"/>
        <v>2011</v>
      </c>
      <c r="AE6" s="1">
        <f t="shared" si="0"/>
        <v>2012</v>
      </c>
      <c r="AF6" s="1">
        <f t="shared" si="0"/>
        <v>2013</v>
      </c>
      <c r="AG6" s="1">
        <f t="shared" si="0"/>
        <v>2014</v>
      </c>
      <c r="AH6" s="1">
        <f t="shared" si="0"/>
        <v>2015</v>
      </c>
      <c r="AI6" s="1">
        <f t="shared" ref="AI6:AJ6" si="1">AH6+1</f>
        <v>2016</v>
      </c>
      <c r="AJ6" s="1">
        <f t="shared" si="1"/>
        <v>2017</v>
      </c>
      <c r="AK6" s="1">
        <f t="shared" ref="AK6:BQ6" si="2">AJ6+1</f>
        <v>2018</v>
      </c>
      <c r="AL6" s="1">
        <f t="shared" si="2"/>
        <v>2019</v>
      </c>
      <c r="AM6" s="1">
        <f t="shared" si="2"/>
        <v>2020</v>
      </c>
      <c r="AN6" s="1">
        <f t="shared" si="2"/>
        <v>2021</v>
      </c>
      <c r="AO6" s="1">
        <f t="shared" si="2"/>
        <v>2022</v>
      </c>
      <c r="AP6" s="1">
        <f t="shared" si="2"/>
        <v>2023</v>
      </c>
      <c r="AQ6" s="1">
        <f t="shared" si="2"/>
        <v>2024</v>
      </c>
      <c r="AR6" s="1">
        <f t="shared" si="2"/>
        <v>2025</v>
      </c>
      <c r="AS6" s="1">
        <f t="shared" si="2"/>
        <v>2026</v>
      </c>
      <c r="AT6" s="1">
        <f t="shared" si="2"/>
        <v>2027</v>
      </c>
      <c r="AU6" s="1">
        <f t="shared" si="2"/>
        <v>2028</v>
      </c>
      <c r="AV6" s="1">
        <f t="shared" si="2"/>
        <v>2029</v>
      </c>
      <c r="AW6" s="1">
        <f t="shared" si="2"/>
        <v>2030</v>
      </c>
      <c r="AX6" s="1">
        <f t="shared" si="2"/>
        <v>2031</v>
      </c>
      <c r="AY6" s="1">
        <f t="shared" si="2"/>
        <v>2032</v>
      </c>
      <c r="AZ6" s="1">
        <f t="shared" si="2"/>
        <v>2033</v>
      </c>
      <c r="BA6" s="1">
        <f t="shared" si="2"/>
        <v>2034</v>
      </c>
      <c r="BB6" s="1">
        <f t="shared" si="2"/>
        <v>2035</v>
      </c>
      <c r="BC6" s="1">
        <f t="shared" si="2"/>
        <v>2036</v>
      </c>
      <c r="BD6" s="1">
        <f t="shared" si="2"/>
        <v>2037</v>
      </c>
      <c r="BE6" s="1">
        <f t="shared" si="2"/>
        <v>2038</v>
      </c>
      <c r="BF6" s="1">
        <f t="shared" si="2"/>
        <v>2039</v>
      </c>
      <c r="BG6" s="1">
        <f t="shared" si="2"/>
        <v>2040</v>
      </c>
      <c r="BH6" s="1">
        <f t="shared" si="2"/>
        <v>2041</v>
      </c>
      <c r="BI6" s="1">
        <f t="shared" si="2"/>
        <v>2042</v>
      </c>
      <c r="BJ6" s="1">
        <f t="shared" si="2"/>
        <v>2043</v>
      </c>
      <c r="BK6" s="1">
        <f t="shared" si="2"/>
        <v>2044</v>
      </c>
      <c r="BL6" s="1">
        <f t="shared" si="2"/>
        <v>2045</v>
      </c>
      <c r="BM6" s="1">
        <f t="shared" si="2"/>
        <v>2046</v>
      </c>
      <c r="BN6" s="1">
        <f t="shared" si="2"/>
        <v>2047</v>
      </c>
      <c r="BO6" s="1">
        <f t="shared" si="2"/>
        <v>2048</v>
      </c>
      <c r="BP6" s="1">
        <f t="shared" si="2"/>
        <v>2049</v>
      </c>
      <c r="BQ6" s="1">
        <f t="shared" si="2"/>
        <v>2050</v>
      </c>
    </row>
    <row r="7" spans="1:331" ht="15" thickTop="1" x14ac:dyDescent="0.35">
      <c r="D7" s="9" t="s">
        <v>245</v>
      </c>
      <c r="E7" s="1">
        <f>INDEX($F$13:$SS$13,MATCH("BEV_IST",$F$12:$SS$12,0))</f>
        <v>2000</v>
      </c>
      <c r="G7" s="9" t="s">
        <v>315</v>
      </c>
      <c r="H7" s="1">
        <v>2024</v>
      </c>
      <c r="I7" s="9"/>
      <c r="J7" s="18" t="str">
        <f>" Bevölkerungsentwicklung " &amp; $E$7 &amp; " - " &amp; $H$7</f>
        <v xml:space="preserve"> Bevölkerungsentwicklung 2000 - 2024</v>
      </c>
      <c r="M7" s="18" t="str">
        <f>" Natürl. Bevölkerungsentwickl. " &amp; $E$7 &amp; " - " &amp; $H$7</f>
        <v xml:space="preserve"> Natürl. Bevölkerungsentwickl. 2000 - 2024</v>
      </c>
      <c r="P7" s="18" t="str">
        <f>" Wanderungsentwickl. " &amp; $E$7 &amp; " - " &amp; $H$7</f>
        <v xml:space="preserve"> Wanderungsentwickl. 2000 - 2024</v>
      </c>
    </row>
    <row r="8" spans="1:331" x14ac:dyDescent="0.35">
      <c r="D8" s="9" t="s">
        <v>246</v>
      </c>
      <c r="E8" s="1">
        <f>INDEX($F$13:$SS$13,MATCH("BEV_PRG",$F$12:$SS$12,0))</f>
        <v>2024</v>
      </c>
      <c r="G8" s="9" t="s">
        <v>270</v>
      </c>
      <c r="H8" s="1">
        <v>2050</v>
      </c>
      <c r="J8" s="18" t="str">
        <f>" Bevölkerungsentwicklung " &amp; $E$8 &amp; " - " &amp; $H$8</f>
        <v xml:space="preserve"> Bevölkerungsentwicklung 2024 - 2050</v>
      </c>
      <c r="M8" s="18" t="str">
        <f>" Natürl. Bevölkerungsentwickl. " &amp;  $H$7+1 &amp; " - " &amp; $H$8</f>
        <v xml:space="preserve"> Natürl. Bevölkerungsentwickl. 2025 - 2050</v>
      </c>
      <c r="P8" s="18" t="str">
        <f>" Wanderungsentwickl. " &amp;  $H$7+1 &amp; " - " &amp; $H$8</f>
        <v xml:space="preserve"> Wanderungsentwickl. 2025 - 2050</v>
      </c>
    </row>
    <row r="9" spans="1:331" x14ac:dyDescent="0.35">
      <c r="B9" s="166" t="str">
        <f ca="1">"© " &amp; TEXT($G$6, "MMMM") &amp; " " &amp; YEAR($G$6) &amp; " – Bezirksregierung Münster - Dezernat 32"</f>
        <v>© November 2025 – Bezirksregierung Münster - Dezernat 32</v>
      </c>
      <c r="C9" s="167"/>
      <c r="D9" s="168"/>
    </row>
    <row r="11" spans="1:331" ht="15.5" x14ac:dyDescent="0.35">
      <c r="A11" s="162" t="s">
        <v>242</v>
      </c>
      <c r="B11" s="163"/>
      <c r="C11" s="163"/>
    </row>
    <row r="12" spans="1:331" x14ac:dyDescent="0.35">
      <c r="B12" s="164" t="s">
        <v>123</v>
      </c>
      <c r="C12" s="165" t="s">
        <v>124</v>
      </c>
      <c r="D12" s="165" t="s">
        <v>125</v>
      </c>
      <c r="E12" s="171" t="s">
        <v>226</v>
      </c>
      <c r="F12" s="5" t="s">
        <v>227</v>
      </c>
      <c r="G12" s="5" t="s">
        <v>227</v>
      </c>
      <c r="H12" s="5" t="s">
        <v>227</v>
      </c>
      <c r="I12" s="5" t="s">
        <v>227</v>
      </c>
      <c r="J12" s="5" t="s">
        <v>228</v>
      </c>
      <c r="K12" s="5" t="s">
        <v>228</v>
      </c>
      <c r="L12" s="5" t="s">
        <v>228</v>
      </c>
      <c r="M12" s="5" t="s">
        <v>228</v>
      </c>
      <c r="N12" s="5" t="s">
        <v>229</v>
      </c>
      <c r="O12" s="5" t="s">
        <v>229</v>
      </c>
      <c r="P12" s="5" t="s">
        <v>229</v>
      </c>
      <c r="Q12" s="5" t="s">
        <v>229</v>
      </c>
      <c r="R12" s="5" t="s">
        <v>229</v>
      </c>
      <c r="S12" s="5" t="s">
        <v>229</v>
      </c>
      <c r="T12" s="5" t="s">
        <v>229</v>
      </c>
      <c r="U12" s="5" t="s">
        <v>229</v>
      </c>
      <c r="V12" s="5" t="s">
        <v>229</v>
      </c>
      <c r="W12" s="5" t="s">
        <v>229</v>
      </c>
      <c r="X12" s="5" t="s">
        <v>229</v>
      </c>
      <c r="Y12" s="5" t="s">
        <v>229</v>
      </c>
      <c r="Z12" s="5" t="s">
        <v>229</v>
      </c>
      <c r="AA12" s="5" t="s">
        <v>229</v>
      </c>
      <c r="AB12" s="5" t="s">
        <v>229</v>
      </c>
      <c r="AC12" s="5" t="s">
        <v>229</v>
      </c>
      <c r="AD12" s="5" t="s">
        <v>229</v>
      </c>
      <c r="AE12" s="5" t="s">
        <v>229</v>
      </c>
      <c r="AF12" s="5" t="s">
        <v>229</v>
      </c>
      <c r="AG12" s="5" t="s">
        <v>229</v>
      </c>
      <c r="AH12" s="5" t="s">
        <v>229</v>
      </c>
      <c r="AI12" s="5" t="s">
        <v>229</v>
      </c>
      <c r="AJ12" s="5" t="s">
        <v>229</v>
      </c>
      <c r="AK12" s="5" t="s">
        <v>229</v>
      </c>
      <c r="AL12" s="5" t="s">
        <v>229</v>
      </c>
      <c r="AM12" s="5" t="s">
        <v>229</v>
      </c>
      <c r="AN12" s="5" t="s">
        <v>230</v>
      </c>
      <c r="AO12" s="5" t="s">
        <v>230</v>
      </c>
      <c r="AP12" s="5" t="s">
        <v>230</v>
      </c>
      <c r="AQ12" s="5" t="s">
        <v>230</v>
      </c>
      <c r="AR12" s="5" t="s">
        <v>230</v>
      </c>
      <c r="AS12" s="5" t="s">
        <v>230</v>
      </c>
      <c r="AT12" s="5" t="s">
        <v>230</v>
      </c>
      <c r="AU12" s="5" t="s">
        <v>230</v>
      </c>
      <c r="AV12" s="5" t="s">
        <v>230</v>
      </c>
      <c r="AW12" s="5" t="s">
        <v>230</v>
      </c>
      <c r="AX12" s="5" t="s">
        <v>230</v>
      </c>
      <c r="AY12" s="5" t="s">
        <v>230</v>
      </c>
      <c r="AZ12" s="5" t="s">
        <v>230</v>
      </c>
      <c r="BA12" s="5" t="s">
        <v>230</v>
      </c>
      <c r="BB12" s="5" t="s">
        <v>230</v>
      </c>
      <c r="BC12" s="5" t="s">
        <v>230</v>
      </c>
      <c r="BD12" s="5" t="s">
        <v>230</v>
      </c>
      <c r="BE12" s="5" t="s">
        <v>230</v>
      </c>
      <c r="BF12" s="5" t="s">
        <v>230</v>
      </c>
      <c r="BG12" s="5" t="s">
        <v>230</v>
      </c>
      <c r="BH12" s="5" t="s">
        <v>230</v>
      </c>
      <c r="BI12" s="5" t="s">
        <v>230</v>
      </c>
      <c r="BJ12" s="5" t="s">
        <v>230</v>
      </c>
      <c r="BK12" s="5" t="s">
        <v>230</v>
      </c>
      <c r="BL12" s="5" t="s">
        <v>230</v>
      </c>
      <c r="BM12" s="5" t="s">
        <v>230</v>
      </c>
      <c r="BN12" s="5" t="s">
        <v>231</v>
      </c>
      <c r="BO12" s="5" t="s">
        <v>231</v>
      </c>
      <c r="BP12" s="5" t="s">
        <v>231</v>
      </c>
      <c r="BQ12" s="5" t="s">
        <v>231</v>
      </c>
      <c r="BR12" s="5" t="s">
        <v>231</v>
      </c>
      <c r="BS12" s="5" t="s">
        <v>231</v>
      </c>
      <c r="BT12" s="5" t="s">
        <v>231</v>
      </c>
      <c r="BU12" s="5" t="s">
        <v>231</v>
      </c>
      <c r="BV12" s="5" t="s">
        <v>231</v>
      </c>
      <c r="BW12" s="5" t="s">
        <v>231</v>
      </c>
      <c r="BX12" s="5" t="s">
        <v>231</v>
      </c>
      <c r="BY12" s="5" t="s">
        <v>231</v>
      </c>
      <c r="BZ12" s="5" t="s">
        <v>231</v>
      </c>
      <c r="CA12" s="5" t="s">
        <v>231</v>
      </c>
      <c r="CB12" s="5" t="s">
        <v>231</v>
      </c>
      <c r="CC12" s="5" t="s">
        <v>231</v>
      </c>
      <c r="CD12" s="5" t="s">
        <v>231</v>
      </c>
      <c r="CE12" s="5" t="s">
        <v>231</v>
      </c>
      <c r="CF12" s="5" t="s">
        <v>231</v>
      </c>
      <c r="CG12" s="5" t="s">
        <v>231</v>
      </c>
      <c r="CH12" s="5" t="s">
        <v>231</v>
      </c>
      <c r="CI12" s="5" t="s">
        <v>231</v>
      </c>
      <c r="CJ12" s="5" t="s">
        <v>231</v>
      </c>
      <c r="CK12" s="5" t="s">
        <v>231</v>
      </c>
      <c r="CL12" s="5" t="s">
        <v>231</v>
      </c>
      <c r="CM12" s="5" t="s">
        <v>231</v>
      </c>
      <c r="CN12" s="5" t="s">
        <v>232</v>
      </c>
      <c r="CO12" s="5" t="s">
        <v>232</v>
      </c>
      <c r="CP12" s="5" t="s">
        <v>232</v>
      </c>
      <c r="CQ12" s="5" t="s">
        <v>232</v>
      </c>
      <c r="CR12" s="5" t="s">
        <v>232</v>
      </c>
      <c r="CS12" s="5" t="s">
        <v>232</v>
      </c>
      <c r="CT12" s="5" t="s">
        <v>232</v>
      </c>
      <c r="CU12" s="5" t="s">
        <v>232</v>
      </c>
      <c r="CV12" s="5" t="s">
        <v>232</v>
      </c>
      <c r="CW12" s="5" t="s">
        <v>232</v>
      </c>
      <c r="CX12" s="5" t="s">
        <v>232</v>
      </c>
      <c r="CY12" s="5" t="s">
        <v>232</v>
      </c>
      <c r="CZ12" s="5" t="s">
        <v>232</v>
      </c>
      <c r="DA12" s="5" t="s">
        <v>232</v>
      </c>
      <c r="DB12" s="5" t="s">
        <v>232</v>
      </c>
      <c r="DC12" s="5" t="s">
        <v>232</v>
      </c>
      <c r="DD12" s="5" t="s">
        <v>232</v>
      </c>
      <c r="DE12" s="5" t="s">
        <v>232</v>
      </c>
      <c r="DF12" s="5" t="s">
        <v>232</v>
      </c>
      <c r="DG12" s="5" t="s">
        <v>232</v>
      </c>
      <c r="DH12" s="5" t="s">
        <v>232</v>
      </c>
      <c r="DI12" s="5" t="s">
        <v>232</v>
      </c>
      <c r="DJ12" s="5" t="s">
        <v>232</v>
      </c>
      <c r="DK12" s="5" t="s">
        <v>232</v>
      </c>
      <c r="DL12" s="5" t="s">
        <v>232</v>
      </c>
      <c r="DM12" s="5" t="s">
        <v>232</v>
      </c>
      <c r="DN12" s="5" t="s">
        <v>233</v>
      </c>
      <c r="DO12" s="5" t="s">
        <v>233</v>
      </c>
      <c r="DP12" s="5" t="s">
        <v>233</v>
      </c>
      <c r="DQ12" s="5" t="s">
        <v>233</v>
      </c>
      <c r="DR12" s="5" t="s">
        <v>233</v>
      </c>
      <c r="DS12" s="5" t="s">
        <v>233</v>
      </c>
      <c r="DT12" s="5" t="s">
        <v>233</v>
      </c>
      <c r="DU12" s="5" t="s">
        <v>233</v>
      </c>
      <c r="DV12" s="5" t="s">
        <v>233</v>
      </c>
      <c r="DW12" s="5" t="s">
        <v>233</v>
      </c>
      <c r="DX12" s="5" t="s">
        <v>233</v>
      </c>
      <c r="DY12" s="5" t="s">
        <v>233</v>
      </c>
      <c r="DZ12" s="5" t="s">
        <v>233</v>
      </c>
      <c r="EA12" s="5" t="s">
        <v>233</v>
      </c>
      <c r="EB12" s="5" t="s">
        <v>233</v>
      </c>
      <c r="EC12" s="5" t="s">
        <v>233</v>
      </c>
      <c r="ED12" s="5" t="s">
        <v>233</v>
      </c>
      <c r="EE12" s="5" t="s">
        <v>233</v>
      </c>
      <c r="EF12" s="5" t="s">
        <v>233</v>
      </c>
      <c r="EG12" s="5" t="s">
        <v>233</v>
      </c>
      <c r="EH12" s="5" t="s">
        <v>233</v>
      </c>
      <c r="EI12" s="5" t="s">
        <v>233</v>
      </c>
      <c r="EJ12" s="5" t="s">
        <v>233</v>
      </c>
      <c r="EK12" s="5" t="s">
        <v>233</v>
      </c>
      <c r="EL12" s="5" t="s">
        <v>233</v>
      </c>
      <c r="EM12" s="5" t="s">
        <v>233</v>
      </c>
      <c r="EN12" s="5" t="s">
        <v>234</v>
      </c>
      <c r="EO12" s="5" t="s">
        <v>234</v>
      </c>
      <c r="EP12" s="5" t="s">
        <v>234</v>
      </c>
      <c r="EQ12" s="5" t="s">
        <v>234</v>
      </c>
      <c r="ER12" s="5" t="s">
        <v>234</v>
      </c>
      <c r="ES12" s="5" t="s">
        <v>234</v>
      </c>
      <c r="ET12" s="5" t="s">
        <v>234</v>
      </c>
      <c r="EU12" s="5" t="s">
        <v>234</v>
      </c>
      <c r="EV12" s="5" t="s">
        <v>234</v>
      </c>
      <c r="EW12" s="5" t="s">
        <v>234</v>
      </c>
      <c r="EX12" s="5" t="s">
        <v>234</v>
      </c>
      <c r="EY12" s="5" t="s">
        <v>234</v>
      </c>
      <c r="EZ12" s="5" t="s">
        <v>234</v>
      </c>
      <c r="FA12" s="5" t="s">
        <v>234</v>
      </c>
      <c r="FB12" s="5" t="s">
        <v>234</v>
      </c>
      <c r="FC12" s="5" t="s">
        <v>234</v>
      </c>
      <c r="FD12" s="5" t="s">
        <v>234</v>
      </c>
      <c r="FE12" s="5" t="s">
        <v>234</v>
      </c>
      <c r="FF12" s="5" t="s">
        <v>234</v>
      </c>
      <c r="FG12" s="5" t="s">
        <v>234</v>
      </c>
      <c r="FH12" s="5" t="s">
        <v>234</v>
      </c>
      <c r="FI12" s="5" t="s">
        <v>234</v>
      </c>
      <c r="FJ12" s="5" t="s">
        <v>234</v>
      </c>
      <c r="FK12" s="5" t="s">
        <v>234</v>
      </c>
      <c r="FL12" s="5" t="s">
        <v>234</v>
      </c>
      <c r="FM12" s="5" t="s">
        <v>234</v>
      </c>
      <c r="FN12" s="5" t="s">
        <v>235</v>
      </c>
      <c r="FO12" s="5" t="s">
        <v>235</v>
      </c>
      <c r="FP12" s="5" t="s">
        <v>235</v>
      </c>
      <c r="FQ12" s="5" t="s">
        <v>235</v>
      </c>
      <c r="FR12" s="5" t="s">
        <v>235</v>
      </c>
      <c r="FS12" s="5" t="s">
        <v>235</v>
      </c>
      <c r="FT12" s="5" t="s">
        <v>235</v>
      </c>
      <c r="FU12" s="5" t="s">
        <v>235</v>
      </c>
      <c r="FV12" s="5" t="s">
        <v>235</v>
      </c>
      <c r="FW12" s="5" t="s">
        <v>235</v>
      </c>
      <c r="FX12" s="5" t="s">
        <v>235</v>
      </c>
      <c r="FY12" s="5" t="s">
        <v>235</v>
      </c>
      <c r="FZ12" s="5" t="s">
        <v>235</v>
      </c>
      <c r="GA12" s="5" t="s">
        <v>235</v>
      </c>
      <c r="GB12" s="5" t="s">
        <v>235</v>
      </c>
      <c r="GC12" s="5" t="s">
        <v>235</v>
      </c>
      <c r="GD12" s="5" t="s">
        <v>235</v>
      </c>
      <c r="GE12" s="5" t="s">
        <v>235</v>
      </c>
      <c r="GF12" s="5" t="s">
        <v>235</v>
      </c>
      <c r="GG12" s="5" t="s">
        <v>235</v>
      </c>
      <c r="GH12" s="5" t="s">
        <v>235</v>
      </c>
      <c r="GI12" s="5" t="s">
        <v>235</v>
      </c>
      <c r="GJ12" s="5" t="s">
        <v>235</v>
      </c>
      <c r="GK12" s="5" t="s">
        <v>235</v>
      </c>
      <c r="GL12" s="5" t="s">
        <v>235</v>
      </c>
      <c r="GM12" s="5" t="s">
        <v>235</v>
      </c>
      <c r="GN12" s="5" t="s">
        <v>236</v>
      </c>
      <c r="GO12" s="5" t="s">
        <v>236</v>
      </c>
      <c r="GP12" s="5" t="s">
        <v>236</v>
      </c>
      <c r="GQ12" s="5" t="s">
        <v>236</v>
      </c>
      <c r="GR12" s="5" t="s">
        <v>236</v>
      </c>
      <c r="GS12" s="5" t="s">
        <v>236</v>
      </c>
      <c r="GT12" s="5" t="s">
        <v>236</v>
      </c>
      <c r="GU12" s="5" t="s">
        <v>236</v>
      </c>
      <c r="GV12" s="5" t="s">
        <v>236</v>
      </c>
      <c r="GW12" s="5" t="s">
        <v>236</v>
      </c>
      <c r="GX12" s="5" t="s">
        <v>236</v>
      </c>
      <c r="GY12" s="5" t="s">
        <v>236</v>
      </c>
      <c r="GZ12" s="5" t="s">
        <v>236</v>
      </c>
      <c r="HA12" s="5" t="s">
        <v>236</v>
      </c>
      <c r="HB12" s="5" t="s">
        <v>236</v>
      </c>
      <c r="HC12" s="5" t="s">
        <v>236</v>
      </c>
      <c r="HD12" s="5" t="s">
        <v>236</v>
      </c>
      <c r="HE12" s="5" t="s">
        <v>236</v>
      </c>
      <c r="HF12" s="5" t="s">
        <v>236</v>
      </c>
      <c r="HG12" s="5" t="s">
        <v>236</v>
      </c>
      <c r="HH12" s="5" t="s">
        <v>236</v>
      </c>
      <c r="HI12" s="5" t="s">
        <v>236</v>
      </c>
      <c r="HJ12" s="5" t="s">
        <v>236</v>
      </c>
      <c r="HK12" s="5" t="s">
        <v>236</v>
      </c>
      <c r="HL12" s="5" t="s">
        <v>236</v>
      </c>
      <c r="HM12" s="5" t="s">
        <v>236</v>
      </c>
      <c r="HN12" s="5" t="s">
        <v>236</v>
      </c>
      <c r="HO12" s="5" t="s">
        <v>237</v>
      </c>
      <c r="HP12" s="5" t="s">
        <v>237</v>
      </c>
      <c r="HQ12" s="5" t="s">
        <v>237</v>
      </c>
      <c r="HR12" s="5" t="s">
        <v>237</v>
      </c>
      <c r="HS12" s="5" t="s">
        <v>237</v>
      </c>
      <c r="HT12" s="5" t="s">
        <v>237</v>
      </c>
      <c r="HU12" s="5" t="s">
        <v>237</v>
      </c>
      <c r="HV12" s="5" t="s">
        <v>237</v>
      </c>
      <c r="HW12" s="5" t="s">
        <v>237</v>
      </c>
      <c r="HX12" s="5" t="s">
        <v>237</v>
      </c>
      <c r="HY12" s="5" t="s">
        <v>237</v>
      </c>
      <c r="HZ12" s="5" t="s">
        <v>237</v>
      </c>
      <c r="IA12" s="5" t="s">
        <v>237</v>
      </c>
      <c r="IB12" s="5" t="s">
        <v>237</v>
      </c>
      <c r="IC12" s="5" t="s">
        <v>237</v>
      </c>
      <c r="ID12" s="5" t="s">
        <v>237</v>
      </c>
      <c r="IE12" s="5" t="s">
        <v>237</v>
      </c>
      <c r="IF12" s="5" t="s">
        <v>237</v>
      </c>
      <c r="IG12" s="5" t="s">
        <v>237</v>
      </c>
      <c r="IH12" s="5" t="s">
        <v>237</v>
      </c>
      <c r="II12" s="5" t="s">
        <v>237</v>
      </c>
      <c r="IJ12" s="5" t="s">
        <v>237</v>
      </c>
      <c r="IK12" s="5" t="s">
        <v>237</v>
      </c>
      <c r="IL12" s="5" t="s">
        <v>237</v>
      </c>
      <c r="IM12" s="5" t="s">
        <v>237</v>
      </c>
      <c r="IN12" s="5" t="s">
        <v>237</v>
      </c>
      <c r="IO12" s="5" t="s">
        <v>237</v>
      </c>
      <c r="IP12" s="5" t="s">
        <v>238</v>
      </c>
      <c r="IQ12" s="5" t="s">
        <v>238</v>
      </c>
      <c r="IR12" s="5" t="s">
        <v>238</v>
      </c>
      <c r="IS12" s="5" t="s">
        <v>238</v>
      </c>
      <c r="IT12" s="5" t="s">
        <v>238</v>
      </c>
      <c r="IU12" s="5" t="s">
        <v>238</v>
      </c>
      <c r="IV12" s="5" t="s">
        <v>238</v>
      </c>
      <c r="IW12" s="5" t="s">
        <v>238</v>
      </c>
      <c r="IX12" s="5" t="s">
        <v>238</v>
      </c>
      <c r="IY12" s="5" t="s">
        <v>238</v>
      </c>
      <c r="IZ12" s="5" t="s">
        <v>238</v>
      </c>
      <c r="JA12" s="5" t="s">
        <v>238</v>
      </c>
      <c r="JB12" s="5" t="s">
        <v>238</v>
      </c>
      <c r="JC12" s="5" t="s">
        <v>238</v>
      </c>
      <c r="JD12" s="5" t="s">
        <v>238</v>
      </c>
      <c r="JE12" s="5" t="s">
        <v>238</v>
      </c>
      <c r="JF12" s="5" t="s">
        <v>238</v>
      </c>
      <c r="JG12" s="5" t="s">
        <v>238</v>
      </c>
      <c r="JH12" s="5" t="s">
        <v>238</v>
      </c>
      <c r="JI12" s="5" t="s">
        <v>238</v>
      </c>
      <c r="JJ12" s="5" t="s">
        <v>238</v>
      </c>
      <c r="JK12" s="5" t="s">
        <v>238</v>
      </c>
      <c r="JL12" s="5" t="s">
        <v>238</v>
      </c>
      <c r="JM12" s="5" t="s">
        <v>238</v>
      </c>
      <c r="JN12" s="5" t="s">
        <v>238</v>
      </c>
      <c r="JO12" s="5" t="s">
        <v>238</v>
      </c>
      <c r="JP12" s="5" t="s">
        <v>238</v>
      </c>
      <c r="JQ12" s="5" t="s">
        <v>239</v>
      </c>
      <c r="JR12" s="5" t="s">
        <v>239</v>
      </c>
      <c r="JS12" s="5" t="s">
        <v>239</v>
      </c>
      <c r="JT12" s="5" t="s">
        <v>239</v>
      </c>
      <c r="JU12" s="5" t="s">
        <v>239</v>
      </c>
      <c r="JV12" s="5" t="s">
        <v>239</v>
      </c>
      <c r="JW12" s="5" t="s">
        <v>239</v>
      </c>
      <c r="JX12" s="5" t="s">
        <v>239</v>
      </c>
      <c r="JY12" s="5" t="s">
        <v>239</v>
      </c>
      <c r="JZ12" s="5" t="s">
        <v>239</v>
      </c>
      <c r="KA12" s="5" t="s">
        <v>239</v>
      </c>
      <c r="KB12" s="5" t="s">
        <v>239</v>
      </c>
      <c r="KC12" s="5" t="s">
        <v>239</v>
      </c>
      <c r="KD12" s="5" t="s">
        <v>239</v>
      </c>
      <c r="KE12" s="5" t="s">
        <v>239</v>
      </c>
      <c r="KF12" s="5" t="s">
        <v>239</v>
      </c>
      <c r="KG12" s="5" t="s">
        <v>239</v>
      </c>
      <c r="KH12" s="5" t="s">
        <v>239</v>
      </c>
      <c r="KI12" s="5" t="s">
        <v>239</v>
      </c>
      <c r="KJ12" s="5" t="s">
        <v>239</v>
      </c>
      <c r="KK12" s="5" t="s">
        <v>239</v>
      </c>
      <c r="KL12" s="5" t="s">
        <v>239</v>
      </c>
      <c r="KM12" s="5" t="s">
        <v>239</v>
      </c>
      <c r="KN12" s="5" t="s">
        <v>239</v>
      </c>
      <c r="KO12" s="5" t="s">
        <v>239</v>
      </c>
      <c r="KP12" s="5" t="s">
        <v>239</v>
      </c>
      <c r="KQ12" s="5" t="s">
        <v>239</v>
      </c>
      <c r="KR12" s="5" t="s">
        <v>240</v>
      </c>
      <c r="KS12" s="5" t="s">
        <v>240</v>
      </c>
      <c r="KT12" s="5" t="s">
        <v>240</v>
      </c>
      <c r="KU12" s="5" t="s">
        <v>240</v>
      </c>
      <c r="KV12" s="5" t="s">
        <v>240</v>
      </c>
      <c r="KW12" s="5" t="s">
        <v>240</v>
      </c>
      <c r="KX12" s="5" t="s">
        <v>240</v>
      </c>
      <c r="KY12" s="5" t="s">
        <v>240</v>
      </c>
      <c r="KZ12" s="5" t="s">
        <v>240</v>
      </c>
      <c r="LA12" s="5" t="s">
        <v>240</v>
      </c>
      <c r="LB12" s="5" t="s">
        <v>240</v>
      </c>
      <c r="LC12" s="5" t="s">
        <v>240</v>
      </c>
      <c r="LD12" s="5" t="s">
        <v>240</v>
      </c>
      <c r="LE12" s="5" t="s">
        <v>240</v>
      </c>
      <c r="LF12" s="5" t="s">
        <v>240</v>
      </c>
      <c r="LG12" s="5" t="s">
        <v>240</v>
      </c>
      <c r="LH12" s="5" t="s">
        <v>240</v>
      </c>
      <c r="LI12" s="5" t="s">
        <v>240</v>
      </c>
      <c r="LJ12" s="5" t="s">
        <v>240</v>
      </c>
      <c r="LK12" s="5" t="s">
        <v>240</v>
      </c>
      <c r="LL12" s="5" t="s">
        <v>240</v>
      </c>
      <c r="LM12" s="5" t="s">
        <v>240</v>
      </c>
      <c r="LN12" s="5" t="s">
        <v>240</v>
      </c>
      <c r="LO12" s="5" t="s">
        <v>240</v>
      </c>
      <c r="LP12" s="5" t="s">
        <v>240</v>
      </c>
      <c r="LQ12" s="5" t="s">
        <v>240</v>
      </c>
      <c r="LR12" s="5" t="s">
        <v>240</v>
      </c>
    </row>
    <row r="13" spans="1:331" x14ac:dyDescent="0.35">
      <c r="B13" s="165"/>
      <c r="C13" s="165"/>
      <c r="D13" s="165"/>
      <c r="E13" s="171"/>
      <c r="F13" s="6">
        <v>1950</v>
      </c>
      <c r="G13" s="6">
        <v>1961</v>
      </c>
      <c r="H13" s="6">
        <v>1970</v>
      </c>
      <c r="I13" s="6">
        <v>1987</v>
      </c>
      <c r="J13" s="6">
        <v>1950</v>
      </c>
      <c r="K13" s="6">
        <v>1961</v>
      </c>
      <c r="L13" s="6">
        <v>1970</v>
      </c>
      <c r="M13" s="6">
        <v>1987</v>
      </c>
      <c r="N13" s="6">
        <v>2000</v>
      </c>
      <c r="O13" s="6">
        <v>2001</v>
      </c>
      <c r="P13" s="6">
        <v>2002</v>
      </c>
      <c r="Q13" s="6">
        <v>2003</v>
      </c>
      <c r="R13" s="6">
        <v>2004</v>
      </c>
      <c r="S13" s="6">
        <v>2005</v>
      </c>
      <c r="T13" s="6">
        <v>2006</v>
      </c>
      <c r="U13" s="6">
        <v>2007</v>
      </c>
      <c r="V13" s="6">
        <v>2008</v>
      </c>
      <c r="W13" s="6">
        <v>2009</v>
      </c>
      <c r="X13" s="6">
        <v>2010</v>
      </c>
      <c r="Y13" s="6">
        <v>2011</v>
      </c>
      <c r="Z13" s="6">
        <v>2012</v>
      </c>
      <c r="AA13" s="6">
        <v>2013</v>
      </c>
      <c r="AB13" s="6">
        <v>2014</v>
      </c>
      <c r="AC13" s="6">
        <v>2015</v>
      </c>
      <c r="AD13" s="6">
        <v>2016</v>
      </c>
      <c r="AE13" s="6">
        <v>2017</v>
      </c>
      <c r="AF13" s="6">
        <v>2018</v>
      </c>
      <c r="AG13" s="6">
        <v>2019</v>
      </c>
      <c r="AH13" s="6">
        <v>2020</v>
      </c>
      <c r="AI13" s="6">
        <v>2021</v>
      </c>
      <c r="AJ13" s="6">
        <v>2022</v>
      </c>
      <c r="AK13" s="6">
        <v>2023</v>
      </c>
      <c r="AL13" s="6">
        <v>2024</v>
      </c>
      <c r="AM13" s="6">
        <v>2025</v>
      </c>
      <c r="AN13" s="6">
        <v>2000</v>
      </c>
      <c r="AO13" s="6">
        <v>2001</v>
      </c>
      <c r="AP13" s="6">
        <v>2002</v>
      </c>
      <c r="AQ13" s="6">
        <v>2003</v>
      </c>
      <c r="AR13" s="6">
        <v>2004</v>
      </c>
      <c r="AS13" s="6">
        <v>2005</v>
      </c>
      <c r="AT13" s="6">
        <v>2006</v>
      </c>
      <c r="AU13" s="6">
        <v>2007</v>
      </c>
      <c r="AV13" s="6">
        <v>2008</v>
      </c>
      <c r="AW13" s="6">
        <v>2009</v>
      </c>
      <c r="AX13" s="6">
        <v>2010</v>
      </c>
      <c r="AY13" s="6">
        <v>2011</v>
      </c>
      <c r="AZ13" s="6">
        <v>2012</v>
      </c>
      <c r="BA13" s="6">
        <v>2013</v>
      </c>
      <c r="BB13" s="6">
        <v>2014</v>
      </c>
      <c r="BC13" s="6">
        <v>2015</v>
      </c>
      <c r="BD13" s="6">
        <v>2016</v>
      </c>
      <c r="BE13" s="6">
        <v>2017</v>
      </c>
      <c r="BF13" s="6">
        <v>2018</v>
      </c>
      <c r="BG13" s="6">
        <v>2019</v>
      </c>
      <c r="BH13" s="6">
        <v>2020</v>
      </c>
      <c r="BI13" s="6">
        <v>2021</v>
      </c>
      <c r="BJ13" s="6">
        <v>2022</v>
      </c>
      <c r="BK13" s="6">
        <v>2023</v>
      </c>
      <c r="BL13" s="6">
        <v>2024</v>
      </c>
      <c r="BM13" s="6">
        <v>2025</v>
      </c>
      <c r="BN13" s="6">
        <v>2000</v>
      </c>
      <c r="BO13" s="6">
        <v>2001</v>
      </c>
      <c r="BP13" s="6">
        <v>2002</v>
      </c>
      <c r="BQ13" s="6">
        <v>2003</v>
      </c>
      <c r="BR13" s="6">
        <v>2004</v>
      </c>
      <c r="BS13" s="6">
        <v>2005</v>
      </c>
      <c r="BT13" s="6">
        <v>2006</v>
      </c>
      <c r="BU13" s="6">
        <v>2007</v>
      </c>
      <c r="BV13" s="6">
        <v>2008</v>
      </c>
      <c r="BW13" s="6">
        <v>2009</v>
      </c>
      <c r="BX13" s="6">
        <v>2010</v>
      </c>
      <c r="BY13" s="6">
        <v>2011</v>
      </c>
      <c r="BZ13" s="6">
        <v>2012</v>
      </c>
      <c r="CA13" s="6">
        <v>2013</v>
      </c>
      <c r="CB13" s="6">
        <v>2014</v>
      </c>
      <c r="CC13" s="6">
        <v>2015</v>
      </c>
      <c r="CD13" s="6">
        <v>2016</v>
      </c>
      <c r="CE13" s="6">
        <v>2017</v>
      </c>
      <c r="CF13" s="6">
        <v>2018</v>
      </c>
      <c r="CG13" s="6">
        <v>2019</v>
      </c>
      <c r="CH13" s="6">
        <v>2020</v>
      </c>
      <c r="CI13" s="6">
        <v>2021</v>
      </c>
      <c r="CJ13" s="6">
        <v>2022</v>
      </c>
      <c r="CK13" s="6">
        <v>2023</v>
      </c>
      <c r="CL13" s="6">
        <v>2024</v>
      </c>
      <c r="CM13" s="6">
        <v>2025</v>
      </c>
      <c r="CN13" s="6">
        <v>2000</v>
      </c>
      <c r="CO13" s="6">
        <v>2001</v>
      </c>
      <c r="CP13" s="6">
        <v>2002</v>
      </c>
      <c r="CQ13" s="6">
        <v>2003</v>
      </c>
      <c r="CR13" s="6">
        <v>2004</v>
      </c>
      <c r="CS13" s="6">
        <v>2005</v>
      </c>
      <c r="CT13" s="6">
        <v>2006</v>
      </c>
      <c r="CU13" s="6">
        <v>2007</v>
      </c>
      <c r="CV13" s="6">
        <v>2008</v>
      </c>
      <c r="CW13" s="6">
        <v>2009</v>
      </c>
      <c r="CX13" s="6">
        <v>2010</v>
      </c>
      <c r="CY13" s="6">
        <v>2011</v>
      </c>
      <c r="CZ13" s="6">
        <v>2012</v>
      </c>
      <c r="DA13" s="6">
        <v>2013</v>
      </c>
      <c r="DB13" s="6">
        <v>2014</v>
      </c>
      <c r="DC13" s="6">
        <v>2015</v>
      </c>
      <c r="DD13" s="6">
        <v>2016</v>
      </c>
      <c r="DE13" s="6">
        <v>2017</v>
      </c>
      <c r="DF13" s="6">
        <v>2018</v>
      </c>
      <c r="DG13" s="6">
        <v>2019</v>
      </c>
      <c r="DH13" s="6">
        <v>2020</v>
      </c>
      <c r="DI13" s="6">
        <v>2021</v>
      </c>
      <c r="DJ13" s="6">
        <v>2022</v>
      </c>
      <c r="DK13" s="6">
        <v>2023</v>
      </c>
      <c r="DL13" s="6">
        <v>2024</v>
      </c>
      <c r="DM13" s="6">
        <v>2025</v>
      </c>
      <c r="DN13" s="6">
        <v>2000</v>
      </c>
      <c r="DO13" s="6">
        <v>2001</v>
      </c>
      <c r="DP13" s="6">
        <v>2002</v>
      </c>
      <c r="DQ13" s="6">
        <v>2003</v>
      </c>
      <c r="DR13" s="6">
        <v>2004</v>
      </c>
      <c r="DS13" s="6">
        <v>2005</v>
      </c>
      <c r="DT13" s="6">
        <v>2006</v>
      </c>
      <c r="DU13" s="6">
        <v>2007</v>
      </c>
      <c r="DV13" s="6">
        <v>2008</v>
      </c>
      <c r="DW13" s="6">
        <v>2009</v>
      </c>
      <c r="DX13" s="6">
        <v>2010</v>
      </c>
      <c r="DY13" s="6">
        <v>2011</v>
      </c>
      <c r="DZ13" s="6">
        <v>2012</v>
      </c>
      <c r="EA13" s="6">
        <v>2013</v>
      </c>
      <c r="EB13" s="6">
        <v>2014</v>
      </c>
      <c r="EC13" s="6">
        <v>2015</v>
      </c>
      <c r="ED13" s="6">
        <v>2016</v>
      </c>
      <c r="EE13" s="6">
        <v>2017</v>
      </c>
      <c r="EF13" s="6">
        <v>2018</v>
      </c>
      <c r="EG13" s="6">
        <v>2019</v>
      </c>
      <c r="EH13" s="6">
        <v>2020</v>
      </c>
      <c r="EI13" s="6">
        <v>2021</v>
      </c>
      <c r="EJ13" s="6">
        <v>2022</v>
      </c>
      <c r="EK13" s="6">
        <v>2023</v>
      </c>
      <c r="EL13" s="6">
        <v>2024</v>
      </c>
      <c r="EM13" s="6">
        <v>2025</v>
      </c>
      <c r="EN13" s="6">
        <v>2000</v>
      </c>
      <c r="EO13" s="6">
        <v>2001</v>
      </c>
      <c r="EP13" s="6">
        <v>2002</v>
      </c>
      <c r="EQ13" s="6">
        <v>2003</v>
      </c>
      <c r="ER13" s="6">
        <v>2004</v>
      </c>
      <c r="ES13" s="6">
        <v>2005</v>
      </c>
      <c r="ET13" s="6">
        <v>2006</v>
      </c>
      <c r="EU13" s="6">
        <v>2007</v>
      </c>
      <c r="EV13" s="6">
        <v>2008</v>
      </c>
      <c r="EW13" s="6">
        <v>2009</v>
      </c>
      <c r="EX13" s="6">
        <v>2010</v>
      </c>
      <c r="EY13" s="6">
        <v>2011</v>
      </c>
      <c r="EZ13" s="6">
        <v>2012</v>
      </c>
      <c r="FA13" s="6">
        <v>2013</v>
      </c>
      <c r="FB13" s="6">
        <v>2014</v>
      </c>
      <c r="FC13" s="6">
        <v>2015</v>
      </c>
      <c r="FD13" s="6">
        <v>2016</v>
      </c>
      <c r="FE13" s="6">
        <v>2017</v>
      </c>
      <c r="FF13" s="6">
        <v>2018</v>
      </c>
      <c r="FG13" s="6">
        <v>2019</v>
      </c>
      <c r="FH13" s="6">
        <v>2020</v>
      </c>
      <c r="FI13" s="6">
        <v>2021</v>
      </c>
      <c r="FJ13" s="6">
        <v>2022</v>
      </c>
      <c r="FK13" s="6">
        <v>2023</v>
      </c>
      <c r="FL13" s="6">
        <v>2024</v>
      </c>
      <c r="FM13" s="6">
        <v>2025</v>
      </c>
      <c r="FN13" s="6">
        <v>2000</v>
      </c>
      <c r="FO13" s="6">
        <v>2001</v>
      </c>
      <c r="FP13" s="6">
        <v>2002</v>
      </c>
      <c r="FQ13" s="6">
        <v>2003</v>
      </c>
      <c r="FR13" s="6">
        <v>2004</v>
      </c>
      <c r="FS13" s="6">
        <v>2005</v>
      </c>
      <c r="FT13" s="6">
        <v>2006</v>
      </c>
      <c r="FU13" s="6">
        <v>2007</v>
      </c>
      <c r="FV13" s="6">
        <v>2008</v>
      </c>
      <c r="FW13" s="6">
        <v>2009</v>
      </c>
      <c r="FX13" s="6">
        <v>2010</v>
      </c>
      <c r="FY13" s="6">
        <v>2011</v>
      </c>
      <c r="FZ13" s="6">
        <v>2012</v>
      </c>
      <c r="GA13" s="6">
        <v>2013</v>
      </c>
      <c r="GB13" s="6">
        <v>2014</v>
      </c>
      <c r="GC13" s="6">
        <v>2015</v>
      </c>
      <c r="GD13" s="6">
        <v>2016</v>
      </c>
      <c r="GE13" s="6">
        <v>2017</v>
      </c>
      <c r="GF13" s="6">
        <v>2018</v>
      </c>
      <c r="GG13" s="6">
        <v>2019</v>
      </c>
      <c r="GH13" s="6">
        <v>2020</v>
      </c>
      <c r="GI13" s="6">
        <v>2021</v>
      </c>
      <c r="GJ13" s="6">
        <v>2022</v>
      </c>
      <c r="GK13" s="6">
        <v>2023</v>
      </c>
      <c r="GL13" s="6">
        <v>2024</v>
      </c>
      <c r="GM13" s="6">
        <v>2025</v>
      </c>
      <c r="GN13" s="6">
        <v>2024</v>
      </c>
      <c r="GO13" s="6">
        <v>2025</v>
      </c>
      <c r="GP13" s="6">
        <v>2026</v>
      </c>
      <c r="GQ13" s="6">
        <v>2027</v>
      </c>
      <c r="GR13" s="6">
        <v>2028</v>
      </c>
      <c r="GS13" s="6">
        <v>2029</v>
      </c>
      <c r="GT13" s="6">
        <v>2030</v>
      </c>
      <c r="GU13" s="6">
        <v>2031</v>
      </c>
      <c r="GV13" s="6">
        <v>2032</v>
      </c>
      <c r="GW13" s="6">
        <v>2033</v>
      </c>
      <c r="GX13" s="6">
        <v>2034</v>
      </c>
      <c r="GY13" s="6">
        <v>2035</v>
      </c>
      <c r="GZ13" s="6">
        <v>2036</v>
      </c>
      <c r="HA13" s="6">
        <v>2037</v>
      </c>
      <c r="HB13" s="6">
        <v>2038</v>
      </c>
      <c r="HC13" s="6">
        <v>2039</v>
      </c>
      <c r="HD13" s="6">
        <v>2040</v>
      </c>
      <c r="HE13" s="6">
        <v>2041</v>
      </c>
      <c r="HF13" s="6">
        <v>2042</v>
      </c>
      <c r="HG13" s="6">
        <v>2043</v>
      </c>
      <c r="HH13" s="6">
        <v>2044</v>
      </c>
      <c r="HI13" s="6">
        <v>2045</v>
      </c>
      <c r="HJ13" s="6">
        <v>2046</v>
      </c>
      <c r="HK13" s="6">
        <v>2047</v>
      </c>
      <c r="HL13" s="6">
        <v>2048</v>
      </c>
      <c r="HM13" s="6">
        <v>2049</v>
      </c>
      <c r="HN13" s="6">
        <v>2050</v>
      </c>
      <c r="HO13" s="6">
        <v>2024</v>
      </c>
      <c r="HP13" s="6">
        <v>2025</v>
      </c>
      <c r="HQ13" s="6">
        <v>2026</v>
      </c>
      <c r="HR13" s="6">
        <v>2027</v>
      </c>
      <c r="HS13" s="6">
        <v>2028</v>
      </c>
      <c r="HT13" s="6">
        <v>2029</v>
      </c>
      <c r="HU13" s="6">
        <v>2030</v>
      </c>
      <c r="HV13" s="6">
        <v>2031</v>
      </c>
      <c r="HW13" s="6">
        <v>2032</v>
      </c>
      <c r="HX13" s="6">
        <v>2033</v>
      </c>
      <c r="HY13" s="6">
        <v>2034</v>
      </c>
      <c r="HZ13" s="6">
        <v>2035</v>
      </c>
      <c r="IA13" s="6">
        <v>2036</v>
      </c>
      <c r="IB13" s="6">
        <v>2037</v>
      </c>
      <c r="IC13" s="6">
        <v>2038</v>
      </c>
      <c r="ID13" s="6">
        <v>2039</v>
      </c>
      <c r="IE13" s="6">
        <v>2040</v>
      </c>
      <c r="IF13" s="6">
        <v>2041</v>
      </c>
      <c r="IG13" s="6">
        <v>2042</v>
      </c>
      <c r="IH13" s="6">
        <v>2043</v>
      </c>
      <c r="II13" s="6">
        <v>2044</v>
      </c>
      <c r="IJ13" s="6">
        <v>2045</v>
      </c>
      <c r="IK13" s="6">
        <v>2046</v>
      </c>
      <c r="IL13" s="6">
        <v>2047</v>
      </c>
      <c r="IM13" s="6">
        <v>2048</v>
      </c>
      <c r="IN13" s="6">
        <v>2049</v>
      </c>
      <c r="IO13" s="6">
        <v>2050</v>
      </c>
      <c r="IP13" s="6">
        <v>2024</v>
      </c>
      <c r="IQ13" s="6">
        <v>2025</v>
      </c>
      <c r="IR13" s="6">
        <v>2026</v>
      </c>
      <c r="IS13" s="6">
        <v>2027</v>
      </c>
      <c r="IT13" s="6">
        <v>2028</v>
      </c>
      <c r="IU13" s="6">
        <v>2029</v>
      </c>
      <c r="IV13" s="6">
        <v>2030</v>
      </c>
      <c r="IW13" s="6">
        <v>2031</v>
      </c>
      <c r="IX13" s="6">
        <v>2032</v>
      </c>
      <c r="IY13" s="6">
        <v>2033</v>
      </c>
      <c r="IZ13" s="6">
        <v>2034</v>
      </c>
      <c r="JA13" s="6">
        <v>2035</v>
      </c>
      <c r="JB13" s="6">
        <v>2036</v>
      </c>
      <c r="JC13" s="6">
        <v>2037</v>
      </c>
      <c r="JD13" s="6">
        <v>2038</v>
      </c>
      <c r="JE13" s="6">
        <v>2039</v>
      </c>
      <c r="JF13" s="6">
        <v>2040</v>
      </c>
      <c r="JG13" s="6">
        <v>2041</v>
      </c>
      <c r="JH13" s="6">
        <v>2042</v>
      </c>
      <c r="JI13" s="6">
        <v>2043</v>
      </c>
      <c r="JJ13" s="6">
        <v>2044</v>
      </c>
      <c r="JK13" s="6">
        <v>2045</v>
      </c>
      <c r="JL13" s="6">
        <v>2046</v>
      </c>
      <c r="JM13" s="6">
        <v>2047</v>
      </c>
      <c r="JN13" s="6">
        <v>2048</v>
      </c>
      <c r="JO13" s="6">
        <v>2049</v>
      </c>
      <c r="JP13" s="6">
        <v>2050</v>
      </c>
      <c r="JQ13" s="6">
        <v>2024</v>
      </c>
      <c r="JR13" s="6">
        <v>2025</v>
      </c>
      <c r="JS13" s="6">
        <v>2026</v>
      </c>
      <c r="JT13" s="6">
        <v>2027</v>
      </c>
      <c r="JU13" s="6">
        <v>2028</v>
      </c>
      <c r="JV13" s="6">
        <v>2029</v>
      </c>
      <c r="JW13" s="6">
        <v>2030</v>
      </c>
      <c r="JX13" s="6">
        <v>2031</v>
      </c>
      <c r="JY13" s="6">
        <v>2032</v>
      </c>
      <c r="JZ13" s="6">
        <v>2033</v>
      </c>
      <c r="KA13" s="6">
        <v>2034</v>
      </c>
      <c r="KB13" s="6">
        <v>2035</v>
      </c>
      <c r="KC13" s="6">
        <v>2036</v>
      </c>
      <c r="KD13" s="6">
        <v>2037</v>
      </c>
      <c r="KE13" s="6">
        <v>2038</v>
      </c>
      <c r="KF13" s="6">
        <v>2039</v>
      </c>
      <c r="KG13" s="6">
        <v>2040</v>
      </c>
      <c r="KH13" s="6">
        <v>2041</v>
      </c>
      <c r="KI13" s="6">
        <v>2042</v>
      </c>
      <c r="KJ13" s="6">
        <v>2043</v>
      </c>
      <c r="KK13" s="6">
        <v>2044</v>
      </c>
      <c r="KL13" s="6">
        <v>2045</v>
      </c>
      <c r="KM13" s="6">
        <v>2046</v>
      </c>
      <c r="KN13" s="6">
        <v>2047</v>
      </c>
      <c r="KO13" s="6">
        <v>2048</v>
      </c>
      <c r="KP13" s="6">
        <v>2049</v>
      </c>
      <c r="KQ13" s="6">
        <v>2050</v>
      </c>
      <c r="KR13" s="6">
        <v>2024</v>
      </c>
      <c r="KS13" s="6">
        <v>2025</v>
      </c>
      <c r="KT13" s="6">
        <v>2026</v>
      </c>
      <c r="KU13" s="6">
        <v>2027</v>
      </c>
      <c r="KV13" s="6">
        <v>2028</v>
      </c>
      <c r="KW13" s="6">
        <v>2029</v>
      </c>
      <c r="KX13" s="6">
        <v>2030</v>
      </c>
      <c r="KY13" s="6">
        <v>2031</v>
      </c>
      <c r="KZ13" s="6">
        <v>2032</v>
      </c>
      <c r="LA13" s="6">
        <v>2033</v>
      </c>
      <c r="LB13" s="6">
        <v>2034</v>
      </c>
      <c r="LC13" s="6">
        <v>2035</v>
      </c>
      <c r="LD13" s="6">
        <v>2036</v>
      </c>
      <c r="LE13" s="6">
        <v>2037</v>
      </c>
      <c r="LF13" s="6">
        <v>2038</v>
      </c>
      <c r="LG13" s="6">
        <v>2039</v>
      </c>
      <c r="LH13" s="6">
        <v>2040</v>
      </c>
      <c r="LI13" s="6">
        <v>2041</v>
      </c>
      <c r="LJ13" s="6">
        <v>2042</v>
      </c>
      <c r="LK13" s="6">
        <v>2043</v>
      </c>
      <c r="LL13" s="6">
        <v>2044</v>
      </c>
      <c r="LM13" s="6">
        <v>2045</v>
      </c>
      <c r="LN13" s="6">
        <v>2046</v>
      </c>
      <c r="LO13" s="6">
        <v>2047</v>
      </c>
      <c r="LP13" s="6">
        <v>2048</v>
      </c>
      <c r="LQ13" s="6">
        <v>2049</v>
      </c>
      <c r="LR13" s="6">
        <v>2050</v>
      </c>
    </row>
    <row r="14" spans="1:331" x14ac:dyDescent="0.35">
      <c r="B14" s="3" t="s">
        <v>17</v>
      </c>
      <c r="C14" s="1" t="s">
        <v>121</v>
      </c>
      <c r="D14" s="1" t="s">
        <v>316</v>
      </c>
      <c r="E14" s="1">
        <v>5000000</v>
      </c>
      <c r="F14" s="11">
        <v>13197008</v>
      </c>
      <c r="G14" s="11">
        <v>15901679</v>
      </c>
      <c r="H14" s="11">
        <v>16914113</v>
      </c>
      <c r="I14" s="11">
        <v>16711845</v>
      </c>
      <c r="J14" t="e">
        <v>#N/A</v>
      </c>
      <c r="K14" t="e">
        <v>#N/A</v>
      </c>
      <c r="L14" s="11">
        <v>689566</v>
      </c>
      <c r="M14" s="11">
        <v>1260075</v>
      </c>
      <c r="N14" s="11">
        <v>18009865</v>
      </c>
      <c r="O14" s="11">
        <v>18052092</v>
      </c>
      <c r="P14" s="11">
        <v>18076355</v>
      </c>
      <c r="Q14" s="11">
        <v>18079686</v>
      </c>
      <c r="R14" s="11">
        <v>18075352</v>
      </c>
      <c r="S14" s="11">
        <v>18058105</v>
      </c>
      <c r="T14" s="11">
        <v>18028745</v>
      </c>
      <c r="U14" s="11">
        <v>17996621</v>
      </c>
      <c r="V14" s="11">
        <v>17933064</v>
      </c>
      <c r="W14" s="11">
        <v>17872763</v>
      </c>
      <c r="X14" s="11">
        <v>17845154</v>
      </c>
      <c r="Y14" s="11">
        <v>17544938</v>
      </c>
      <c r="Z14" s="11">
        <v>17554329</v>
      </c>
      <c r="AA14" s="11">
        <v>17571856</v>
      </c>
      <c r="AB14" s="11">
        <v>17638098</v>
      </c>
      <c r="AC14" s="11">
        <v>17865516</v>
      </c>
      <c r="AD14" s="11">
        <v>17890100</v>
      </c>
      <c r="AE14" s="11">
        <v>17912134</v>
      </c>
      <c r="AF14" s="11">
        <v>17932651</v>
      </c>
      <c r="AG14" s="11">
        <v>17947221</v>
      </c>
      <c r="AH14" s="11">
        <v>17925570</v>
      </c>
      <c r="AI14" s="11">
        <v>17924591</v>
      </c>
      <c r="AJ14" s="11">
        <v>17964420</v>
      </c>
      <c r="AK14" s="11">
        <v>18017520</v>
      </c>
      <c r="AL14" s="11">
        <v>18034454</v>
      </c>
      <c r="AM14" s="11" t="e">
        <v>#N/A</v>
      </c>
      <c r="AN14" s="22">
        <v>40.11</v>
      </c>
      <c r="AO14" s="22">
        <v>40.44</v>
      </c>
      <c r="AP14" s="22">
        <v>40.78</v>
      </c>
      <c r="AQ14" s="22">
        <v>41.15</v>
      </c>
      <c r="AR14" s="22">
        <v>41.56</v>
      </c>
      <c r="AS14" s="22">
        <v>41.98</v>
      </c>
      <c r="AT14" s="22">
        <v>42.44</v>
      </c>
      <c r="AU14" s="22">
        <v>42.89</v>
      </c>
      <c r="AV14" s="22">
        <v>43.35</v>
      </c>
      <c r="AW14" s="22">
        <v>43.79</v>
      </c>
      <c r="AX14" s="22">
        <v>44.21</v>
      </c>
      <c r="AY14" s="22">
        <v>44.72</v>
      </c>
      <c r="AZ14" s="22">
        <v>45.07</v>
      </c>
      <c r="BA14" s="22">
        <v>45.37</v>
      </c>
      <c r="BB14" s="22">
        <v>45.6</v>
      </c>
      <c r="BC14" s="22">
        <v>45.48</v>
      </c>
      <c r="BD14" s="22">
        <v>45.59</v>
      </c>
      <c r="BE14" s="22">
        <v>45.68</v>
      </c>
      <c r="BF14" s="22">
        <v>45.66</v>
      </c>
      <c r="BG14" s="22">
        <v>45.59</v>
      </c>
      <c r="BH14" s="22">
        <v>45.56</v>
      </c>
      <c r="BI14" s="22">
        <v>45.43</v>
      </c>
      <c r="BJ14" s="22">
        <v>45.27</v>
      </c>
      <c r="BK14" s="22">
        <v>45.1</v>
      </c>
      <c r="BL14" s="22">
        <v>45.02</v>
      </c>
      <c r="BM14" s="22" t="e">
        <v>#N/A</v>
      </c>
      <c r="BN14" s="11">
        <v>1998154</v>
      </c>
      <c r="BO14" s="11">
        <v>1988042</v>
      </c>
      <c r="BP14" s="11">
        <v>1979787</v>
      </c>
      <c r="BQ14" s="11">
        <v>1965155</v>
      </c>
      <c r="BR14" s="11">
        <v>1944556</v>
      </c>
      <c r="BS14" s="11">
        <v>1927383</v>
      </c>
      <c r="BT14" s="11">
        <v>1914424</v>
      </c>
      <c r="BU14" s="11">
        <v>1908193</v>
      </c>
      <c r="BV14" s="11">
        <v>1886864</v>
      </c>
      <c r="BW14" s="11">
        <v>1868770</v>
      </c>
      <c r="BX14" s="11">
        <v>1877513</v>
      </c>
      <c r="BY14" s="11">
        <v>1628520</v>
      </c>
      <c r="BZ14" s="11">
        <v>1675717</v>
      </c>
      <c r="CA14" s="11">
        <v>1740208</v>
      </c>
      <c r="CB14" s="11">
        <v>1844455</v>
      </c>
      <c r="CC14" s="11">
        <v>2114822</v>
      </c>
      <c r="CD14" s="11">
        <v>2214250</v>
      </c>
      <c r="CE14" s="11">
        <v>2298558</v>
      </c>
      <c r="CF14" s="11">
        <v>2378751</v>
      </c>
      <c r="CG14" s="11">
        <v>2444556</v>
      </c>
      <c r="CH14" s="11">
        <v>2481716</v>
      </c>
      <c r="CI14" s="11">
        <v>2540666</v>
      </c>
      <c r="CJ14" s="11">
        <v>2685933</v>
      </c>
      <c r="CK14" s="11">
        <v>2798095</v>
      </c>
      <c r="CL14" s="11">
        <v>2853013</v>
      </c>
      <c r="CM14" s="11" t="e">
        <v>#N/A</v>
      </c>
      <c r="CN14" s="11">
        <v>175144</v>
      </c>
      <c r="CO14" s="11">
        <v>167752</v>
      </c>
      <c r="CP14" s="11">
        <v>163434</v>
      </c>
      <c r="CQ14" s="11">
        <v>159883</v>
      </c>
      <c r="CR14" s="11">
        <v>158054</v>
      </c>
      <c r="CS14" s="11">
        <v>153372</v>
      </c>
      <c r="CT14" s="11">
        <v>149925</v>
      </c>
      <c r="CU14" s="11">
        <v>151168</v>
      </c>
      <c r="CV14" s="11">
        <v>150007</v>
      </c>
      <c r="CW14" s="11">
        <v>145029</v>
      </c>
      <c r="CX14" s="11">
        <v>147333</v>
      </c>
      <c r="CY14" s="11">
        <v>143097</v>
      </c>
      <c r="CZ14" s="11">
        <v>145755</v>
      </c>
      <c r="DA14" s="11">
        <v>146417</v>
      </c>
      <c r="DB14" s="11">
        <v>155102</v>
      </c>
      <c r="DC14" s="11">
        <v>160468</v>
      </c>
      <c r="DD14" s="11">
        <v>173276</v>
      </c>
      <c r="DE14" s="11">
        <v>171984</v>
      </c>
      <c r="DF14" s="11">
        <v>173150</v>
      </c>
      <c r="DG14" s="11">
        <v>170391</v>
      </c>
      <c r="DH14" s="11">
        <v>170038</v>
      </c>
      <c r="DI14" s="11">
        <v>175386</v>
      </c>
      <c r="DJ14" s="11">
        <v>164496</v>
      </c>
      <c r="DK14" s="11">
        <v>155515</v>
      </c>
      <c r="DL14" s="11">
        <v>152688</v>
      </c>
      <c r="DM14" s="11" t="e">
        <v>#N/A</v>
      </c>
      <c r="DN14" s="11">
        <v>187736</v>
      </c>
      <c r="DO14" s="11">
        <v>184824</v>
      </c>
      <c r="DP14" s="11">
        <v>188333</v>
      </c>
      <c r="DQ14" s="11">
        <v>190793</v>
      </c>
      <c r="DR14" s="11">
        <v>184449</v>
      </c>
      <c r="DS14" s="11">
        <v>186427</v>
      </c>
      <c r="DT14" s="11">
        <v>183741</v>
      </c>
      <c r="DU14" s="11">
        <v>184954</v>
      </c>
      <c r="DV14" s="11">
        <v>189586</v>
      </c>
      <c r="DW14" s="11">
        <v>190814</v>
      </c>
      <c r="DX14" s="11">
        <v>192137</v>
      </c>
      <c r="DY14" s="11">
        <v>188944</v>
      </c>
      <c r="DZ14" s="11">
        <v>193707</v>
      </c>
      <c r="EA14" s="11">
        <v>200065</v>
      </c>
      <c r="EB14" s="11">
        <v>192913</v>
      </c>
      <c r="EC14" s="11">
        <v>204352</v>
      </c>
      <c r="ED14" s="11">
        <v>202251</v>
      </c>
      <c r="EE14" s="11">
        <v>204842</v>
      </c>
      <c r="EF14" s="11">
        <v>211140</v>
      </c>
      <c r="EG14" s="11">
        <v>206479</v>
      </c>
      <c r="EH14" s="11">
        <v>214313</v>
      </c>
      <c r="EI14" s="11">
        <v>220035</v>
      </c>
      <c r="EJ14" s="11">
        <v>234176</v>
      </c>
      <c r="EK14" s="11">
        <v>226034</v>
      </c>
      <c r="EL14" s="11">
        <v>220432</v>
      </c>
      <c r="EM14" s="11" t="e">
        <v>#N/A</v>
      </c>
      <c r="EN14" s="11">
        <v>844301</v>
      </c>
      <c r="EO14" s="11">
        <v>863210</v>
      </c>
      <c r="EP14" s="11">
        <v>853688</v>
      </c>
      <c r="EQ14" s="11">
        <v>849092</v>
      </c>
      <c r="ER14" s="11">
        <v>830732</v>
      </c>
      <c r="ES14" s="11">
        <v>806655</v>
      </c>
      <c r="ET14" s="11">
        <v>767054</v>
      </c>
      <c r="EU14" s="11">
        <v>784887</v>
      </c>
      <c r="EV14" s="11">
        <v>795356</v>
      </c>
      <c r="EW14" s="11">
        <v>811314</v>
      </c>
      <c r="EX14" s="11">
        <v>816030</v>
      </c>
      <c r="EY14" s="11">
        <v>881400</v>
      </c>
      <c r="EZ14" s="11">
        <v>892563</v>
      </c>
      <c r="FA14" s="11">
        <v>957453</v>
      </c>
      <c r="FB14" s="11">
        <v>1024466</v>
      </c>
      <c r="FC14" s="11">
        <v>1304526</v>
      </c>
      <c r="FD14" s="11">
        <v>1179477</v>
      </c>
      <c r="FE14" s="11">
        <v>1035437</v>
      </c>
      <c r="FF14" s="11">
        <v>1037864</v>
      </c>
      <c r="FG14" s="11">
        <v>1032778</v>
      </c>
      <c r="FH14" s="11">
        <v>913237</v>
      </c>
      <c r="FI14" s="11">
        <v>958191</v>
      </c>
      <c r="FJ14" s="11">
        <v>1272967</v>
      </c>
      <c r="FK14" s="11">
        <v>1139608</v>
      </c>
      <c r="FL14" s="11">
        <v>1073673</v>
      </c>
      <c r="FM14" s="11" t="e">
        <v>#N/A</v>
      </c>
      <c r="FN14" s="11">
        <v>821644</v>
      </c>
      <c r="FO14" s="11">
        <v>803911</v>
      </c>
      <c r="FP14" s="11">
        <v>804526</v>
      </c>
      <c r="FQ14" s="11">
        <v>814851</v>
      </c>
      <c r="FR14" s="11">
        <v>808844</v>
      </c>
      <c r="FS14" s="11">
        <v>791030</v>
      </c>
      <c r="FT14" s="11">
        <v>762658</v>
      </c>
      <c r="FU14" s="11">
        <v>783269</v>
      </c>
      <c r="FV14" s="11">
        <v>819266</v>
      </c>
      <c r="FW14" s="11">
        <v>825717</v>
      </c>
      <c r="FX14" s="11">
        <v>798706</v>
      </c>
      <c r="FY14" s="11">
        <v>838757</v>
      </c>
      <c r="FZ14" s="11">
        <v>839070</v>
      </c>
      <c r="GA14" s="11">
        <v>892889</v>
      </c>
      <c r="GB14" s="11">
        <v>930839</v>
      </c>
      <c r="GC14" s="11">
        <v>1040547</v>
      </c>
      <c r="GD14" s="11">
        <v>1119902</v>
      </c>
      <c r="GE14" s="11">
        <v>983815</v>
      </c>
      <c r="GF14" s="11">
        <v>985393</v>
      </c>
      <c r="GG14" s="11">
        <v>985522</v>
      </c>
      <c r="GH14" s="11">
        <v>889026</v>
      </c>
      <c r="GI14" s="11">
        <v>912327</v>
      </c>
      <c r="GJ14" s="11">
        <v>989601</v>
      </c>
      <c r="GK14" s="11">
        <v>1017232</v>
      </c>
      <c r="GL14" s="11">
        <v>989801</v>
      </c>
      <c r="GM14" s="11" t="e">
        <v>#N/A</v>
      </c>
      <c r="GN14">
        <v>18033112</v>
      </c>
      <c r="GO14">
        <v>18051732</v>
      </c>
      <c r="GP14">
        <v>18055915</v>
      </c>
      <c r="GQ14">
        <v>18058622</v>
      </c>
      <c r="GR14">
        <v>18059974</v>
      </c>
      <c r="GS14">
        <v>18059763</v>
      </c>
      <c r="GT14">
        <v>18058116</v>
      </c>
      <c r="GU14">
        <v>18055518</v>
      </c>
      <c r="GV14">
        <v>18051911</v>
      </c>
      <c r="GW14">
        <v>18047510</v>
      </c>
      <c r="GX14">
        <v>18042515</v>
      </c>
      <c r="GY14">
        <v>18021430</v>
      </c>
      <c r="GZ14">
        <v>17999559</v>
      </c>
      <c r="HA14">
        <v>17976574</v>
      </c>
      <c r="HB14">
        <v>17952275</v>
      </c>
      <c r="HC14">
        <v>17926512</v>
      </c>
      <c r="HD14">
        <v>17899034</v>
      </c>
      <c r="HE14">
        <v>17869865</v>
      </c>
      <c r="HF14">
        <v>17838872</v>
      </c>
      <c r="HG14">
        <v>17806210</v>
      </c>
      <c r="HH14">
        <v>17771989</v>
      </c>
      <c r="HI14">
        <v>17736129</v>
      </c>
      <c r="HJ14">
        <v>17699245</v>
      </c>
      <c r="HK14">
        <v>17661329</v>
      </c>
      <c r="HL14">
        <v>17622502</v>
      </c>
      <c r="HM14">
        <v>17582896</v>
      </c>
      <c r="HN14">
        <v>17542677</v>
      </c>
      <c r="HO14">
        <v>45.03</v>
      </c>
      <c r="HP14">
        <v>45.02</v>
      </c>
      <c r="HQ14">
        <v>45.03</v>
      </c>
      <c r="HR14">
        <v>45.06</v>
      </c>
      <c r="HS14">
        <v>45.07</v>
      </c>
      <c r="HT14">
        <v>45.08</v>
      </c>
      <c r="HU14">
        <v>45.1</v>
      </c>
      <c r="HV14">
        <v>45.16</v>
      </c>
      <c r="HW14">
        <v>45.24</v>
      </c>
      <c r="HX14">
        <v>45.34</v>
      </c>
      <c r="HY14">
        <v>45.44</v>
      </c>
      <c r="HZ14">
        <v>45.58</v>
      </c>
      <c r="IA14">
        <v>45.71</v>
      </c>
      <c r="IB14">
        <v>45.83</v>
      </c>
      <c r="IC14">
        <v>45.94</v>
      </c>
      <c r="ID14">
        <v>46.05</v>
      </c>
      <c r="IE14">
        <v>46.12</v>
      </c>
      <c r="IF14">
        <v>46.19</v>
      </c>
      <c r="IG14">
        <v>46.27</v>
      </c>
      <c r="IH14">
        <v>46.36</v>
      </c>
      <c r="II14">
        <v>46.44</v>
      </c>
      <c r="IJ14">
        <v>46.5</v>
      </c>
      <c r="IK14">
        <v>46.54</v>
      </c>
      <c r="IL14">
        <v>46.56</v>
      </c>
      <c r="IM14">
        <v>46.55</v>
      </c>
      <c r="IN14">
        <v>46.52</v>
      </c>
      <c r="IO14">
        <v>46.48</v>
      </c>
      <c r="IP14">
        <v>154573</v>
      </c>
      <c r="IQ14">
        <v>157797</v>
      </c>
      <c r="IR14">
        <v>159051</v>
      </c>
      <c r="IS14">
        <v>158327</v>
      </c>
      <c r="IT14">
        <v>157534</v>
      </c>
      <c r="IU14">
        <v>156642</v>
      </c>
      <c r="IV14">
        <v>155716</v>
      </c>
      <c r="IW14">
        <v>154828</v>
      </c>
      <c r="IX14">
        <v>153899</v>
      </c>
      <c r="IY14">
        <v>153021</v>
      </c>
      <c r="IZ14">
        <v>152205</v>
      </c>
      <c r="JA14">
        <v>151378</v>
      </c>
      <c r="JB14">
        <v>150580</v>
      </c>
      <c r="JC14">
        <v>149874</v>
      </c>
      <c r="JD14">
        <v>149331</v>
      </c>
      <c r="JE14">
        <v>148886</v>
      </c>
      <c r="JF14">
        <v>148620</v>
      </c>
      <c r="JG14">
        <v>148504</v>
      </c>
      <c r="JH14">
        <v>148525</v>
      </c>
      <c r="JI14">
        <v>148695</v>
      </c>
      <c r="JJ14">
        <v>149009</v>
      </c>
      <c r="JK14">
        <v>149419</v>
      </c>
      <c r="JL14">
        <v>149893</v>
      </c>
      <c r="JM14">
        <v>150394</v>
      </c>
      <c r="JN14">
        <v>150822</v>
      </c>
      <c r="JO14">
        <v>151162</v>
      </c>
      <c r="JP14">
        <v>151358</v>
      </c>
      <c r="JQ14">
        <v>218532</v>
      </c>
      <c r="JR14">
        <v>218664</v>
      </c>
      <c r="JS14">
        <v>219247</v>
      </c>
      <c r="JT14">
        <v>219968</v>
      </c>
      <c r="JU14">
        <v>220613</v>
      </c>
      <c r="JV14">
        <v>221293</v>
      </c>
      <c r="JW14">
        <v>221759</v>
      </c>
      <c r="JX14">
        <v>221928</v>
      </c>
      <c r="JY14">
        <v>221842</v>
      </c>
      <c r="JZ14">
        <v>221829</v>
      </c>
      <c r="KA14">
        <v>221553</v>
      </c>
      <c r="KB14">
        <v>221767</v>
      </c>
      <c r="KC14">
        <v>221946</v>
      </c>
      <c r="KD14">
        <v>222284</v>
      </c>
      <c r="KE14">
        <v>223177</v>
      </c>
      <c r="KF14">
        <v>224088</v>
      </c>
      <c r="KG14">
        <v>225625</v>
      </c>
      <c r="KH14">
        <v>227214</v>
      </c>
      <c r="KI14">
        <v>228981</v>
      </c>
      <c r="KJ14">
        <v>230741</v>
      </c>
      <c r="KK14">
        <v>232708</v>
      </c>
      <c r="KL14">
        <v>234639</v>
      </c>
      <c r="KM14">
        <v>236369</v>
      </c>
      <c r="KN14">
        <v>237886</v>
      </c>
      <c r="KO14">
        <v>239180</v>
      </c>
      <c r="KP14">
        <v>240260</v>
      </c>
      <c r="KQ14">
        <v>241094</v>
      </c>
      <c r="KR14">
        <v>79551</v>
      </c>
      <c r="KS14">
        <v>79487</v>
      </c>
      <c r="KT14">
        <v>64379</v>
      </c>
      <c r="KU14">
        <v>64348</v>
      </c>
      <c r="KV14">
        <v>64431</v>
      </c>
      <c r="KW14">
        <v>64440</v>
      </c>
      <c r="KX14">
        <v>64396</v>
      </c>
      <c r="KY14">
        <v>64502</v>
      </c>
      <c r="KZ14">
        <v>64336</v>
      </c>
      <c r="LA14">
        <v>64407</v>
      </c>
      <c r="LB14">
        <v>64353</v>
      </c>
      <c r="LC14">
        <v>49304</v>
      </c>
      <c r="LD14">
        <v>49495</v>
      </c>
      <c r="LE14">
        <v>49425</v>
      </c>
      <c r="LF14">
        <v>49547</v>
      </c>
      <c r="LG14">
        <v>49439</v>
      </c>
      <c r="LH14">
        <v>49527</v>
      </c>
      <c r="LI14">
        <v>49541</v>
      </c>
      <c r="LJ14">
        <v>49463</v>
      </c>
      <c r="LK14">
        <v>49384</v>
      </c>
      <c r="LL14">
        <v>49478</v>
      </c>
      <c r="LM14">
        <v>49360</v>
      </c>
      <c r="LN14">
        <v>49592</v>
      </c>
      <c r="LO14">
        <v>49576</v>
      </c>
      <c r="LP14">
        <v>49531</v>
      </c>
      <c r="LQ14">
        <v>49492</v>
      </c>
      <c r="LR14">
        <v>49517</v>
      </c>
    </row>
    <row r="15" spans="1:331" x14ac:dyDescent="0.35">
      <c r="B15" s="2" t="s">
        <v>18</v>
      </c>
      <c r="C15" s="1" t="s">
        <v>122</v>
      </c>
      <c r="D15" s="1" t="s">
        <v>215</v>
      </c>
      <c r="E15" s="1">
        <v>5500000</v>
      </c>
      <c r="F15" s="11">
        <v>1882307</v>
      </c>
      <c r="G15" s="11">
        <v>2231567</v>
      </c>
      <c r="H15" s="11">
        <v>2360754</v>
      </c>
      <c r="I15" s="11">
        <v>2389192</v>
      </c>
      <c r="J15" t="e">
        <v>#N/A</v>
      </c>
      <c r="K15" t="e">
        <v>#N/A</v>
      </c>
      <c r="L15" s="11">
        <v>53917</v>
      </c>
      <c r="M15" s="11">
        <v>129061</v>
      </c>
      <c r="N15" s="11">
        <v>2612301</v>
      </c>
      <c r="O15" s="11">
        <v>2620240</v>
      </c>
      <c r="P15" s="11">
        <v>2625637</v>
      </c>
      <c r="Q15" s="11">
        <v>2625745</v>
      </c>
      <c r="R15" s="11">
        <v>2624489</v>
      </c>
      <c r="S15" s="11">
        <v>2622623</v>
      </c>
      <c r="T15" s="11">
        <v>2619372</v>
      </c>
      <c r="U15" s="11">
        <v>2614361</v>
      </c>
      <c r="V15" s="11">
        <v>2605365</v>
      </c>
      <c r="W15" s="11">
        <v>2597636</v>
      </c>
      <c r="X15" s="11">
        <v>2594291</v>
      </c>
      <c r="Y15" s="11">
        <v>2572221</v>
      </c>
      <c r="Z15" s="11">
        <v>2572390</v>
      </c>
      <c r="AA15" s="11">
        <v>2574148</v>
      </c>
      <c r="AB15" s="11">
        <v>2580664</v>
      </c>
      <c r="AC15" s="11">
        <v>2614229</v>
      </c>
      <c r="AD15" s="11">
        <v>2619376</v>
      </c>
      <c r="AE15" s="11">
        <v>2621153</v>
      </c>
      <c r="AF15" s="11">
        <v>2623619</v>
      </c>
      <c r="AG15" s="11">
        <v>2624625</v>
      </c>
      <c r="AH15" s="11">
        <v>2624719</v>
      </c>
      <c r="AI15" s="11">
        <v>2631237</v>
      </c>
      <c r="AJ15" s="11">
        <v>2640307</v>
      </c>
      <c r="AK15" s="11">
        <v>2654384</v>
      </c>
      <c r="AL15" s="11">
        <v>2659034</v>
      </c>
      <c r="AM15" s="11" t="e">
        <v>#N/A</v>
      </c>
      <c r="AN15" s="22">
        <v>38.85</v>
      </c>
      <c r="AO15" s="22">
        <v>39.24</v>
      </c>
      <c r="AP15" s="22">
        <v>39.659999999999997</v>
      </c>
      <c r="AQ15" s="22">
        <v>40.11</v>
      </c>
      <c r="AR15" s="22">
        <v>40.6</v>
      </c>
      <c r="AS15" s="22">
        <v>41.09</v>
      </c>
      <c r="AT15" s="22">
        <v>41.6</v>
      </c>
      <c r="AU15" s="22">
        <v>42.11</v>
      </c>
      <c r="AV15" s="22">
        <v>42.62</v>
      </c>
      <c r="AW15" s="22">
        <v>43.13</v>
      </c>
      <c r="AX15" s="22">
        <v>43.59</v>
      </c>
      <c r="AY15" s="22">
        <v>44.22</v>
      </c>
      <c r="AZ15" s="22">
        <v>44.63</v>
      </c>
      <c r="BA15" s="22">
        <v>45.01</v>
      </c>
      <c r="BB15" s="22">
        <v>45.32</v>
      </c>
      <c r="BC15" s="22">
        <v>45.25</v>
      </c>
      <c r="BD15" s="22">
        <v>45.42</v>
      </c>
      <c r="BE15" s="22">
        <v>45.58</v>
      </c>
      <c r="BF15" s="22">
        <v>45.64</v>
      </c>
      <c r="BG15" s="22">
        <v>45.65</v>
      </c>
      <c r="BH15" s="22">
        <v>45.63</v>
      </c>
      <c r="BI15" s="22">
        <v>45.49</v>
      </c>
      <c r="BJ15" s="22">
        <v>45.28</v>
      </c>
      <c r="BK15" s="22">
        <v>45.09</v>
      </c>
      <c r="BL15" s="22">
        <v>45.03</v>
      </c>
      <c r="BM15" s="22" t="e">
        <v>#N/A</v>
      </c>
      <c r="BN15" s="11">
        <v>214781</v>
      </c>
      <c r="BO15" s="11">
        <v>212573</v>
      </c>
      <c r="BP15" s="11">
        <v>211304</v>
      </c>
      <c r="BQ15" s="11">
        <v>209672</v>
      </c>
      <c r="BR15" s="11">
        <v>207049</v>
      </c>
      <c r="BS15" s="11">
        <v>204976</v>
      </c>
      <c r="BT15" s="11">
        <v>203828</v>
      </c>
      <c r="BU15" s="11">
        <v>202736</v>
      </c>
      <c r="BV15" s="11">
        <v>200523</v>
      </c>
      <c r="BW15" s="11">
        <v>199282</v>
      </c>
      <c r="BX15" s="11">
        <v>200882</v>
      </c>
      <c r="BY15" s="11">
        <v>180413</v>
      </c>
      <c r="BZ15" s="11">
        <v>186502</v>
      </c>
      <c r="CA15" s="11">
        <v>195778</v>
      </c>
      <c r="CB15" s="11">
        <v>208556</v>
      </c>
      <c r="CC15" s="11">
        <v>246791</v>
      </c>
      <c r="CD15" s="11">
        <v>262309</v>
      </c>
      <c r="CE15" s="11">
        <v>273554</v>
      </c>
      <c r="CF15" s="11">
        <v>283993</v>
      </c>
      <c r="CG15" s="11">
        <v>292566</v>
      </c>
      <c r="CH15" s="11">
        <v>299281</v>
      </c>
      <c r="CI15" s="11">
        <v>310758</v>
      </c>
      <c r="CJ15" s="11">
        <v>333585</v>
      </c>
      <c r="CK15" s="11">
        <v>352509</v>
      </c>
      <c r="CL15" s="11">
        <v>360756</v>
      </c>
      <c r="CM15" s="11" t="e">
        <v>#N/A</v>
      </c>
      <c r="CN15" s="11">
        <v>26878</v>
      </c>
      <c r="CO15" s="11">
        <v>25535</v>
      </c>
      <c r="CP15" s="11">
        <v>24380</v>
      </c>
      <c r="CQ15" s="11">
        <v>23857</v>
      </c>
      <c r="CR15" s="11">
        <v>23595</v>
      </c>
      <c r="CS15" s="11">
        <v>22419</v>
      </c>
      <c r="CT15" s="11">
        <v>21839</v>
      </c>
      <c r="CU15" s="11">
        <v>22060</v>
      </c>
      <c r="CV15" s="11">
        <v>21743</v>
      </c>
      <c r="CW15" s="11">
        <v>21068</v>
      </c>
      <c r="CX15" s="11">
        <v>21231</v>
      </c>
      <c r="CY15" s="11">
        <v>20562</v>
      </c>
      <c r="CZ15" s="11">
        <v>20848</v>
      </c>
      <c r="DA15" s="11">
        <v>20974</v>
      </c>
      <c r="DB15" s="11">
        <v>22268</v>
      </c>
      <c r="DC15" s="11">
        <v>23209</v>
      </c>
      <c r="DD15" s="11">
        <v>25027</v>
      </c>
      <c r="DE15" s="11">
        <v>24956</v>
      </c>
      <c r="DF15" s="11">
        <v>25597</v>
      </c>
      <c r="DG15" s="11">
        <v>25109</v>
      </c>
      <c r="DH15" s="11">
        <v>25337</v>
      </c>
      <c r="DI15" s="11">
        <v>26402</v>
      </c>
      <c r="DJ15" s="11">
        <v>24853</v>
      </c>
      <c r="DK15" s="11">
        <v>23628</v>
      </c>
      <c r="DL15" s="11">
        <v>23240</v>
      </c>
      <c r="DM15" s="11" t="e">
        <v>#N/A</v>
      </c>
      <c r="DN15" s="11">
        <v>25798</v>
      </c>
      <c r="DO15" s="11">
        <v>24945</v>
      </c>
      <c r="DP15" s="11">
        <v>26070</v>
      </c>
      <c r="DQ15" s="11">
        <v>26353</v>
      </c>
      <c r="DR15" s="11">
        <v>25757</v>
      </c>
      <c r="DS15" s="11">
        <v>25819</v>
      </c>
      <c r="DT15" s="11">
        <v>25817</v>
      </c>
      <c r="DU15" s="11">
        <v>25944</v>
      </c>
      <c r="DV15" s="11">
        <v>26838</v>
      </c>
      <c r="DW15" s="11">
        <v>26880</v>
      </c>
      <c r="DX15" s="11">
        <v>26989</v>
      </c>
      <c r="DY15" s="11">
        <v>26958</v>
      </c>
      <c r="DZ15" s="11">
        <v>27117</v>
      </c>
      <c r="EA15" s="11">
        <v>27898</v>
      </c>
      <c r="EB15" s="11">
        <v>27239</v>
      </c>
      <c r="EC15" s="11">
        <v>28536</v>
      </c>
      <c r="ED15" s="11">
        <v>28740</v>
      </c>
      <c r="EE15" s="11">
        <v>29203</v>
      </c>
      <c r="EF15" s="11">
        <v>29868</v>
      </c>
      <c r="EG15" s="11">
        <v>29490</v>
      </c>
      <c r="EH15" s="11">
        <v>30582</v>
      </c>
      <c r="EI15" s="11">
        <v>31587</v>
      </c>
      <c r="EJ15" s="11">
        <v>33657</v>
      </c>
      <c r="EK15" s="11">
        <v>32195</v>
      </c>
      <c r="EL15" s="11">
        <v>31472</v>
      </c>
      <c r="EM15" s="11" t="e">
        <v>#N/A</v>
      </c>
      <c r="EN15" s="11">
        <v>108661</v>
      </c>
      <c r="EO15" s="11">
        <v>110375</v>
      </c>
      <c r="EP15" s="11">
        <v>109924</v>
      </c>
      <c r="EQ15" s="11">
        <v>107282</v>
      </c>
      <c r="ER15" s="11">
        <v>105191</v>
      </c>
      <c r="ES15" s="11">
        <v>101517</v>
      </c>
      <c r="ET15" s="11">
        <v>98375</v>
      </c>
      <c r="EU15" s="11">
        <v>100674</v>
      </c>
      <c r="EV15" s="11">
        <v>103043</v>
      </c>
      <c r="EW15" s="11">
        <v>106294</v>
      </c>
      <c r="EX15" s="11">
        <v>109129</v>
      </c>
      <c r="EY15" s="11">
        <v>124364</v>
      </c>
      <c r="EZ15" s="11">
        <v>122664</v>
      </c>
      <c r="FA15" s="11">
        <v>132689</v>
      </c>
      <c r="FB15" s="11">
        <v>144007</v>
      </c>
      <c r="FC15" s="11">
        <v>175921</v>
      </c>
      <c r="FD15" s="11">
        <v>157756</v>
      </c>
      <c r="FE15" s="11">
        <v>139373</v>
      </c>
      <c r="FF15" s="11">
        <v>136467</v>
      </c>
      <c r="FG15" s="11">
        <v>136083</v>
      </c>
      <c r="FH15" s="11">
        <v>126761</v>
      </c>
      <c r="FI15" s="11">
        <v>134959</v>
      </c>
      <c r="FJ15" s="11">
        <v>180009</v>
      </c>
      <c r="FK15" s="11">
        <v>167590</v>
      </c>
      <c r="FL15" s="11">
        <v>154687</v>
      </c>
      <c r="FM15" s="11" t="e">
        <v>#N/A</v>
      </c>
      <c r="FN15" s="11">
        <v>106219</v>
      </c>
      <c r="FO15" s="11">
        <v>103026</v>
      </c>
      <c r="FP15" s="11">
        <v>102837</v>
      </c>
      <c r="FQ15" s="11">
        <v>104678</v>
      </c>
      <c r="FR15" s="11">
        <v>104302</v>
      </c>
      <c r="FS15" s="11">
        <v>100004</v>
      </c>
      <c r="FT15" s="11">
        <v>97661</v>
      </c>
      <c r="FU15" s="11">
        <v>101802</v>
      </c>
      <c r="FV15" s="11">
        <v>106912</v>
      </c>
      <c r="FW15" s="11">
        <v>108146</v>
      </c>
      <c r="FX15" s="11">
        <v>106547</v>
      </c>
      <c r="FY15" s="11">
        <v>114560</v>
      </c>
      <c r="FZ15" s="11">
        <v>116643</v>
      </c>
      <c r="GA15" s="11">
        <v>125140</v>
      </c>
      <c r="GB15" s="11">
        <v>134065</v>
      </c>
      <c r="GC15" s="11">
        <v>137758</v>
      </c>
      <c r="GD15" s="11">
        <v>148263</v>
      </c>
      <c r="GE15" s="11">
        <v>133903</v>
      </c>
      <c r="GF15" s="11">
        <v>129741</v>
      </c>
      <c r="GG15" s="11">
        <v>130825</v>
      </c>
      <c r="GH15" s="11">
        <v>121210</v>
      </c>
      <c r="GI15" s="11">
        <v>123466</v>
      </c>
      <c r="GJ15" s="11">
        <v>138480</v>
      </c>
      <c r="GK15" s="11">
        <v>145020</v>
      </c>
      <c r="GL15" s="11">
        <v>142067</v>
      </c>
      <c r="GM15" s="11" t="e">
        <v>#N/A</v>
      </c>
      <c r="GN15">
        <v>2658189</v>
      </c>
      <c r="GO15">
        <v>2662429</v>
      </c>
      <c r="GP15">
        <v>2664959</v>
      </c>
      <c r="GQ15">
        <v>2667282</v>
      </c>
      <c r="GR15">
        <v>2669355</v>
      </c>
      <c r="GS15">
        <v>2671032</v>
      </c>
      <c r="GT15">
        <v>2672523</v>
      </c>
      <c r="GU15">
        <v>2673810</v>
      </c>
      <c r="GV15">
        <v>2674879</v>
      </c>
      <c r="GW15">
        <v>2675797</v>
      </c>
      <c r="GX15">
        <v>2676435</v>
      </c>
      <c r="GY15">
        <v>2674936</v>
      </c>
      <c r="GZ15">
        <v>2673165</v>
      </c>
      <c r="HA15">
        <v>2671047</v>
      </c>
      <c r="HB15">
        <v>2668499</v>
      </c>
      <c r="HC15">
        <v>2665575</v>
      </c>
      <c r="HD15">
        <v>2662226</v>
      </c>
      <c r="HE15">
        <v>2658426</v>
      </c>
      <c r="HF15">
        <v>2654216</v>
      </c>
      <c r="HG15">
        <v>2649603</v>
      </c>
      <c r="HH15">
        <v>2644595</v>
      </c>
      <c r="HI15">
        <v>2639282</v>
      </c>
      <c r="HJ15">
        <v>2633789</v>
      </c>
      <c r="HK15">
        <v>2628086</v>
      </c>
      <c r="HL15">
        <v>2622285</v>
      </c>
      <c r="HM15">
        <v>2616354</v>
      </c>
      <c r="HN15">
        <v>2610363</v>
      </c>
      <c r="HO15">
        <v>45.05</v>
      </c>
      <c r="HP15">
        <v>45.06</v>
      </c>
      <c r="HQ15">
        <v>45.08</v>
      </c>
      <c r="HR15">
        <v>45.13</v>
      </c>
      <c r="HS15">
        <v>45.17</v>
      </c>
      <c r="HT15">
        <v>45.21</v>
      </c>
      <c r="HU15">
        <v>45.27</v>
      </c>
      <c r="HV15">
        <v>45.36</v>
      </c>
      <c r="HW15">
        <v>45.46</v>
      </c>
      <c r="HX15">
        <v>45.58</v>
      </c>
      <c r="HY15">
        <v>45.7</v>
      </c>
      <c r="HZ15">
        <v>45.85</v>
      </c>
      <c r="IA15">
        <v>46.01</v>
      </c>
      <c r="IB15">
        <v>46.15</v>
      </c>
      <c r="IC15">
        <v>46.28</v>
      </c>
      <c r="ID15">
        <v>46.39</v>
      </c>
      <c r="IE15">
        <v>46.49</v>
      </c>
      <c r="IF15">
        <v>46.57</v>
      </c>
      <c r="IG15">
        <v>46.64</v>
      </c>
      <c r="IH15">
        <v>46.73</v>
      </c>
      <c r="II15">
        <v>46.82</v>
      </c>
      <c r="IJ15">
        <v>46.88</v>
      </c>
      <c r="IK15">
        <v>46.93</v>
      </c>
      <c r="IL15">
        <v>46.96</v>
      </c>
      <c r="IM15">
        <v>46.95</v>
      </c>
      <c r="IN15">
        <v>46.91</v>
      </c>
      <c r="IO15">
        <v>46.85</v>
      </c>
      <c r="IP15">
        <v>23681</v>
      </c>
      <c r="IQ15">
        <v>24115</v>
      </c>
      <c r="IR15">
        <v>24276</v>
      </c>
      <c r="IS15">
        <v>24140</v>
      </c>
      <c r="IT15">
        <v>23967</v>
      </c>
      <c r="IU15">
        <v>23797</v>
      </c>
      <c r="IV15">
        <v>23619</v>
      </c>
      <c r="IW15">
        <v>23449</v>
      </c>
      <c r="IX15">
        <v>23276</v>
      </c>
      <c r="IY15">
        <v>23116</v>
      </c>
      <c r="IZ15">
        <v>22954</v>
      </c>
      <c r="JA15">
        <v>22802</v>
      </c>
      <c r="JB15">
        <v>22654</v>
      </c>
      <c r="JC15">
        <v>22542</v>
      </c>
      <c r="JD15">
        <v>22436</v>
      </c>
      <c r="JE15">
        <v>22355</v>
      </c>
      <c r="JF15">
        <v>22318</v>
      </c>
      <c r="JG15">
        <v>22302</v>
      </c>
      <c r="JH15">
        <v>22312</v>
      </c>
      <c r="JI15">
        <v>22357</v>
      </c>
      <c r="JJ15">
        <v>22432</v>
      </c>
      <c r="JK15">
        <v>22524</v>
      </c>
      <c r="JL15">
        <v>22647</v>
      </c>
      <c r="JM15">
        <v>22766</v>
      </c>
      <c r="JN15">
        <v>22881</v>
      </c>
      <c r="JO15">
        <v>22995</v>
      </c>
      <c r="JP15">
        <v>23080</v>
      </c>
      <c r="JQ15">
        <v>31246</v>
      </c>
      <c r="JR15">
        <v>31292</v>
      </c>
      <c r="JS15">
        <v>31401</v>
      </c>
      <c r="JT15">
        <v>31478</v>
      </c>
      <c r="JU15">
        <v>31668</v>
      </c>
      <c r="JV15">
        <v>31880</v>
      </c>
      <c r="JW15">
        <v>31959</v>
      </c>
      <c r="JX15">
        <v>32030</v>
      </c>
      <c r="JY15">
        <v>32104</v>
      </c>
      <c r="JZ15">
        <v>32165</v>
      </c>
      <c r="KA15">
        <v>32262</v>
      </c>
      <c r="KB15">
        <v>32457</v>
      </c>
      <c r="KC15">
        <v>32596</v>
      </c>
      <c r="KD15">
        <v>32732</v>
      </c>
      <c r="KE15">
        <v>33029</v>
      </c>
      <c r="KF15">
        <v>33259</v>
      </c>
      <c r="KG15">
        <v>33571</v>
      </c>
      <c r="KH15">
        <v>33944</v>
      </c>
      <c r="KI15">
        <v>34329</v>
      </c>
      <c r="KJ15">
        <v>34678</v>
      </c>
      <c r="KK15">
        <v>35104</v>
      </c>
      <c r="KL15">
        <v>35509</v>
      </c>
      <c r="KM15">
        <v>35794</v>
      </c>
      <c r="KN15">
        <v>36126</v>
      </c>
      <c r="KO15">
        <v>36343</v>
      </c>
      <c r="KP15">
        <v>36584</v>
      </c>
      <c r="KQ15">
        <v>36743</v>
      </c>
      <c r="KR15">
        <v>11370</v>
      </c>
      <c r="KS15">
        <v>11417</v>
      </c>
      <c r="KT15">
        <v>9655</v>
      </c>
      <c r="KU15">
        <v>9661</v>
      </c>
      <c r="KV15">
        <v>9774</v>
      </c>
      <c r="KW15">
        <v>9760</v>
      </c>
      <c r="KX15">
        <v>9831</v>
      </c>
      <c r="KY15">
        <v>9868</v>
      </c>
      <c r="KZ15">
        <v>9897</v>
      </c>
      <c r="LA15">
        <v>9967</v>
      </c>
      <c r="LB15">
        <v>9946</v>
      </c>
      <c r="LC15">
        <v>8156</v>
      </c>
      <c r="LD15">
        <v>8171</v>
      </c>
      <c r="LE15">
        <v>8072</v>
      </c>
      <c r="LF15">
        <v>8045</v>
      </c>
      <c r="LG15">
        <v>7980</v>
      </c>
      <c r="LH15">
        <v>7904</v>
      </c>
      <c r="LI15">
        <v>7842</v>
      </c>
      <c r="LJ15">
        <v>7807</v>
      </c>
      <c r="LK15">
        <v>7708</v>
      </c>
      <c r="LL15">
        <v>7664</v>
      </c>
      <c r="LM15">
        <v>7672</v>
      </c>
      <c r="LN15">
        <v>7654</v>
      </c>
      <c r="LO15">
        <v>7657</v>
      </c>
      <c r="LP15">
        <v>7661</v>
      </c>
      <c r="LQ15">
        <v>7658</v>
      </c>
      <c r="LR15">
        <v>7672</v>
      </c>
      <c r="LS15" s="11"/>
    </row>
    <row r="16" spans="1:331" x14ac:dyDescent="0.35">
      <c r="B16" s="2" t="s">
        <v>19</v>
      </c>
      <c r="C16" s="1" t="s">
        <v>317</v>
      </c>
      <c r="D16" s="1" t="s">
        <v>130</v>
      </c>
      <c r="E16" s="1">
        <v>17400511</v>
      </c>
      <c r="F16" s="11">
        <v>983282</v>
      </c>
      <c r="G16" s="11">
        <v>1120126</v>
      </c>
      <c r="H16" s="11">
        <v>1263366</v>
      </c>
      <c r="I16" s="11">
        <v>1356020</v>
      </c>
      <c r="J16" t="e">
        <v>#N/A</v>
      </c>
      <c r="K16" t="e">
        <v>#N/A</v>
      </c>
      <c r="L16" s="11">
        <v>28569</v>
      </c>
      <c r="M16" s="11">
        <v>52925</v>
      </c>
      <c r="N16" s="11">
        <v>1555403</v>
      </c>
      <c r="O16" s="11">
        <v>1566667</v>
      </c>
      <c r="P16" s="11">
        <v>1575677</v>
      </c>
      <c r="Q16" s="11">
        <v>1581579</v>
      </c>
      <c r="R16" s="11">
        <v>1585162</v>
      </c>
      <c r="S16" s="11">
        <v>1588607</v>
      </c>
      <c r="T16" s="11">
        <v>1590214</v>
      </c>
      <c r="U16" s="11">
        <v>1591188</v>
      </c>
      <c r="V16" s="11">
        <v>1589366</v>
      </c>
      <c r="W16" s="11">
        <v>1588116</v>
      </c>
      <c r="X16" s="11">
        <v>1590722</v>
      </c>
      <c r="Y16" s="11">
        <v>1579322</v>
      </c>
      <c r="Z16" s="11">
        <v>1582507</v>
      </c>
      <c r="AA16" s="11">
        <v>1586365</v>
      </c>
      <c r="AB16" s="11">
        <v>1593904</v>
      </c>
      <c r="AC16" s="11">
        <v>1618911</v>
      </c>
      <c r="AD16" s="11">
        <v>1622244</v>
      </c>
      <c r="AE16" s="11">
        <v>1626660</v>
      </c>
      <c r="AF16" s="11">
        <v>1630321</v>
      </c>
      <c r="AG16" s="11">
        <v>1633278</v>
      </c>
      <c r="AH16" s="11">
        <v>1634627</v>
      </c>
      <c r="AI16" s="11">
        <v>1640999</v>
      </c>
      <c r="AJ16" s="11">
        <v>1635403</v>
      </c>
      <c r="AK16" s="11">
        <v>1645333</v>
      </c>
      <c r="AL16" s="11">
        <v>1651264</v>
      </c>
      <c r="AM16" s="11" t="e">
        <v>#N/A</v>
      </c>
      <c r="AN16" s="22">
        <v>37.450000000000003</v>
      </c>
      <c r="AO16" s="22">
        <v>37.9</v>
      </c>
      <c r="AP16" s="22">
        <v>38.369999999999997</v>
      </c>
      <c r="AQ16" s="22">
        <v>38.86</v>
      </c>
      <c r="AR16" s="22">
        <v>39.39</v>
      </c>
      <c r="AS16" s="22">
        <v>39.92</v>
      </c>
      <c r="AT16" s="22">
        <v>40.47</v>
      </c>
      <c r="AU16" s="22">
        <v>41.01</v>
      </c>
      <c r="AV16" s="22">
        <v>41.57</v>
      </c>
      <c r="AW16" s="22">
        <v>42.12</v>
      </c>
      <c r="AX16" s="22">
        <v>42.6</v>
      </c>
      <c r="AY16" s="22">
        <v>43.15</v>
      </c>
      <c r="AZ16" s="22">
        <v>43.58</v>
      </c>
      <c r="BA16" s="22">
        <v>43.97</v>
      </c>
      <c r="BB16" s="22">
        <v>44.24</v>
      </c>
      <c r="BC16" s="22">
        <v>44.11</v>
      </c>
      <c r="BD16" s="22">
        <v>44.3</v>
      </c>
      <c r="BE16" s="22">
        <v>44.41</v>
      </c>
      <c r="BF16" s="22">
        <v>44.48</v>
      </c>
      <c r="BG16" s="22">
        <v>44.56</v>
      </c>
      <c r="BH16" s="22">
        <v>44.62</v>
      </c>
      <c r="BI16" s="22">
        <v>44.54</v>
      </c>
      <c r="BJ16" s="22">
        <v>44.55</v>
      </c>
      <c r="BK16" s="22">
        <v>44.41</v>
      </c>
      <c r="BL16" s="22">
        <v>44.42</v>
      </c>
      <c r="BM16" s="22" t="e">
        <v>#N/A</v>
      </c>
      <c r="BN16" s="11">
        <v>101360</v>
      </c>
      <c r="BO16" s="11">
        <v>101103</v>
      </c>
      <c r="BP16" s="11">
        <v>101743</v>
      </c>
      <c r="BQ16" s="11">
        <v>101797</v>
      </c>
      <c r="BR16" s="11">
        <v>100166</v>
      </c>
      <c r="BS16" s="11">
        <v>99312</v>
      </c>
      <c r="BT16" s="11">
        <v>98535</v>
      </c>
      <c r="BU16" s="11">
        <v>98431</v>
      </c>
      <c r="BV16" s="11">
        <v>97405</v>
      </c>
      <c r="BW16" s="11">
        <v>97142</v>
      </c>
      <c r="BX16" s="11">
        <v>98852</v>
      </c>
      <c r="BY16" s="11">
        <v>88712</v>
      </c>
      <c r="BZ16" s="11">
        <v>93208</v>
      </c>
      <c r="CA16" s="11">
        <v>98635</v>
      </c>
      <c r="CB16" s="11">
        <v>107217</v>
      </c>
      <c r="CC16" s="11">
        <v>131790</v>
      </c>
      <c r="CD16" s="11">
        <v>138412</v>
      </c>
      <c r="CE16" s="11">
        <v>145186</v>
      </c>
      <c r="CF16" s="11">
        <v>151016</v>
      </c>
      <c r="CG16" s="11">
        <v>155380</v>
      </c>
      <c r="CH16" s="11">
        <v>157504</v>
      </c>
      <c r="CI16" s="11">
        <v>163796</v>
      </c>
      <c r="CJ16" s="11">
        <v>174632</v>
      </c>
      <c r="CK16" s="11">
        <v>185092</v>
      </c>
      <c r="CL16" s="11">
        <v>190568</v>
      </c>
      <c r="CM16" s="11" t="e">
        <v>#N/A</v>
      </c>
      <c r="CN16" s="11">
        <v>17169</v>
      </c>
      <c r="CO16" s="11">
        <v>16326</v>
      </c>
      <c r="CP16" s="11">
        <v>15646</v>
      </c>
      <c r="CQ16" s="11">
        <v>15301</v>
      </c>
      <c r="CR16" s="11">
        <v>15093</v>
      </c>
      <c r="CS16" s="11">
        <v>14404</v>
      </c>
      <c r="CT16" s="11">
        <v>14118</v>
      </c>
      <c r="CU16" s="11">
        <v>14065</v>
      </c>
      <c r="CV16" s="11">
        <v>13995</v>
      </c>
      <c r="CW16" s="11">
        <v>13408</v>
      </c>
      <c r="CX16" s="11">
        <v>13667</v>
      </c>
      <c r="CY16" s="11">
        <v>13284</v>
      </c>
      <c r="CZ16" s="11">
        <v>13367</v>
      </c>
      <c r="DA16" s="11">
        <v>13472</v>
      </c>
      <c r="DB16" s="11">
        <v>14269</v>
      </c>
      <c r="DC16" s="11">
        <v>14828</v>
      </c>
      <c r="DD16" s="11">
        <v>15888</v>
      </c>
      <c r="DE16" s="11">
        <v>15727</v>
      </c>
      <c r="DF16" s="11">
        <v>16266</v>
      </c>
      <c r="DG16" s="11">
        <v>15849</v>
      </c>
      <c r="DH16" s="11">
        <v>15917</v>
      </c>
      <c r="DI16" s="11">
        <v>16657</v>
      </c>
      <c r="DJ16" s="11">
        <v>15420</v>
      </c>
      <c r="DK16" s="11">
        <v>14600</v>
      </c>
      <c r="DL16" s="11">
        <v>14382</v>
      </c>
      <c r="DM16" s="11" t="e">
        <v>#N/A</v>
      </c>
      <c r="DN16" s="11">
        <v>13472</v>
      </c>
      <c r="DO16" s="11">
        <v>13082</v>
      </c>
      <c r="DP16" s="11">
        <v>13713</v>
      </c>
      <c r="DQ16" s="11">
        <v>13964</v>
      </c>
      <c r="DR16" s="11">
        <v>13732</v>
      </c>
      <c r="DS16" s="11">
        <v>13769</v>
      </c>
      <c r="DT16" s="11">
        <v>13800</v>
      </c>
      <c r="DU16" s="11">
        <v>13857</v>
      </c>
      <c r="DV16" s="11">
        <v>14412</v>
      </c>
      <c r="DW16" s="11">
        <v>14384</v>
      </c>
      <c r="DX16" s="11">
        <v>14560</v>
      </c>
      <c r="DY16" s="11">
        <v>14648</v>
      </c>
      <c r="DZ16" s="11">
        <v>14773</v>
      </c>
      <c r="EA16" s="11">
        <v>15219</v>
      </c>
      <c r="EB16" s="11">
        <v>14987</v>
      </c>
      <c r="EC16" s="11">
        <v>15764</v>
      </c>
      <c r="ED16" s="11">
        <v>15843</v>
      </c>
      <c r="EE16" s="11">
        <v>16289</v>
      </c>
      <c r="EF16" s="11">
        <v>16692</v>
      </c>
      <c r="EG16" s="11">
        <v>16431</v>
      </c>
      <c r="EH16" s="11">
        <v>16947</v>
      </c>
      <c r="EI16" s="11">
        <v>17576</v>
      </c>
      <c r="EJ16" s="11">
        <v>19080</v>
      </c>
      <c r="EK16" s="11">
        <v>18445</v>
      </c>
      <c r="EL16" s="11">
        <v>17810</v>
      </c>
      <c r="EM16" s="11" t="e">
        <v>#N/A</v>
      </c>
      <c r="EN16" s="11">
        <v>72358</v>
      </c>
      <c r="EO16" s="11">
        <v>73335</v>
      </c>
      <c r="EP16" s="11">
        <v>72292</v>
      </c>
      <c r="EQ16" s="11">
        <v>70983</v>
      </c>
      <c r="ER16" s="11">
        <v>69285</v>
      </c>
      <c r="ES16" s="11">
        <v>66648</v>
      </c>
      <c r="ET16" s="11">
        <v>64150</v>
      </c>
      <c r="EU16" s="11">
        <v>66030</v>
      </c>
      <c r="EV16" s="11">
        <v>67186</v>
      </c>
      <c r="EW16" s="11">
        <v>70101</v>
      </c>
      <c r="EX16" s="11">
        <v>73074</v>
      </c>
      <c r="EY16" s="11">
        <v>86224</v>
      </c>
      <c r="EZ16" s="11">
        <v>82850</v>
      </c>
      <c r="FA16" s="11">
        <v>89657</v>
      </c>
      <c r="FB16" s="11">
        <v>99972</v>
      </c>
      <c r="FC16" s="11">
        <v>120825</v>
      </c>
      <c r="FD16" s="11">
        <v>101556</v>
      </c>
      <c r="FE16" s="11">
        <v>94618</v>
      </c>
      <c r="FF16" s="11">
        <v>90959</v>
      </c>
      <c r="FG16" s="11">
        <v>89628</v>
      </c>
      <c r="FH16" s="11">
        <v>82637</v>
      </c>
      <c r="FI16" s="11">
        <v>87675</v>
      </c>
      <c r="FJ16" s="11">
        <v>114987</v>
      </c>
      <c r="FK16" s="11">
        <v>104470</v>
      </c>
      <c r="FL16" s="11">
        <v>98539</v>
      </c>
      <c r="FM16" s="11" t="e">
        <v>#N/A</v>
      </c>
      <c r="FN16" s="11">
        <v>65896</v>
      </c>
      <c r="FO16" s="11">
        <v>65315</v>
      </c>
      <c r="FP16" s="11">
        <v>65215</v>
      </c>
      <c r="FQ16" s="11">
        <v>66418</v>
      </c>
      <c r="FR16" s="11">
        <v>67072</v>
      </c>
      <c r="FS16" s="11">
        <v>63858</v>
      </c>
      <c r="FT16" s="11">
        <v>62868</v>
      </c>
      <c r="FU16" s="11">
        <v>65261</v>
      </c>
      <c r="FV16" s="11">
        <v>68563</v>
      </c>
      <c r="FW16" s="11">
        <v>70333</v>
      </c>
      <c r="FX16" s="11">
        <v>69480</v>
      </c>
      <c r="FY16" s="11">
        <v>76435</v>
      </c>
      <c r="FZ16" s="11">
        <v>78533</v>
      </c>
      <c r="GA16" s="11">
        <v>84761</v>
      </c>
      <c r="GB16" s="11">
        <v>92548</v>
      </c>
      <c r="GC16" s="11">
        <v>95399</v>
      </c>
      <c r="GD16" s="11">
        <v>97979</v>
      </c>
      <c r="GE16" s="11">
        <v>90083</v>
      </c>
      <c r="GF16" s="11">
        <v>86840</v>
      </c>
      <c r="GG16" s="11">
        <v>86053</v>
      </c>
      <c r="GH16" s="11">
        <v>80205</v>
      </c>
      <c r="GI16" s="11">
        <v>80584</v>
      </c>
      <c r="GJ16" s="11">
        <v>88912</v>
      </c>
      <c r="GK16" s="11">
        <v>90840</v>
      </c>
      <c r="GL16" s="11">
        <v>89290</v>
      </c>
      <c r="GM16" s="11" t="e">
        <v>#N/A</v>
      </c>
      <c r="GN16">
        <v>1649578</v>
      </c>
      <c r="GO16">
        <v>1654053</v>
      </c>
      <c r="GP16">
        <v>1657287</v>
      </c>
      <c r="GQ16">
        <v>1660325</v>
      </c>
      <c r="GR16">
        <v>1663120</v>
      </c>
      <c r="GS16">
        <v>1665597</v>
      </c>
      <c r="GT16">
        <v>1667901</v>
      </c>
      <c r="GU16">
        <v>1670080</v>
      </c>
      <c r="GV16">
        <v>1672071</v>
      </c>
      <c r="GW16">
        <v>1673945</v>
      </c>
      <c r="GX16">
        <v>1675580</v>
      </c>
      <c r="GY16">
        <v>1675822</v>
      </c>
      <c r="GZ16">
        <v>1675824</v>
      </c>
      <c r="HA16">
        <v>1675566</v>
      </c>
      <c r="HB16">
        <v>1674924</v>
      </c>
      <c r="HC16">
        <v>1673967</v>
      </c>
      <c r="HD16">
        <v>1672608</v>
      </c>
      <c r="HE16">
        <v>1670859</v>
      </c>
      <c r="HF16">
        <v>1668776</v>
      </c>
      <c r="HG16">
        <v>1666303</v>
      </c>
      <c r="HH16">
        <v>1663497</v>
      </c>
      <c r="HI16">
        <v>1660409</v>
      </c>
      <c r="HJ16">
        <v>1657135</v>
      </c>
      <c r="HK16">
        <v>1653617</v>
      </c>
      <c r="HL16">
        <v>1649963</v>
      </c>
      <c r="HM16">
        <v>1646164</v>
      </c>
      <c r="HN16">
        <v>1642262</v>
      </c>
      <c r="HO16">
        <v>44.45</v>
      </c>
      <c r="HP16">
        <v>44.52</v>
      </c>
      <c r="HQ16">
        <v>44.61</v>
      </c>
      <c r="HR16">
        <v>44.71</v>
      </c>
      <c r="HS16">
        <v>44.81</v>
      </c>
      <c r="HT16">
        <v>44.9</v>
      </c>
      <c r="HU16">
        <v>45.03</v>
      </c>
      <c r="HV16">
        <v>45.16</v>
      </c>
      <c r="HW16">
        <v>45.31</v>
      </c>
      <c r="HX16">
        <v>45.47</v>
      </c>
      <c r="HY16">
        <v>45.63</v>
      </c>
      <c r="HZ16">
        <v>45.8</v>
      </c>
      <c r="IA16">
        <v>46</v>
      </c>
      <c r="IB16">
        <v>46.18</v>
      </c>
      <c r="IC16">
        <v>46.34</v>
      </c>
      <c r="ID16">
        <v>46.5</v>
      </c>
      <c r="IE16">
        <v>46.64</v>
      </c>
      <c r="IF16">
        <v>46.77</v>
      </c>
      <c r="IG16">
        <v>46.88</v>
      </c>
      <c r="IH16">
        <v>47.02</v>
      </c>
      <c r="II16">
        <v>47.15</v>
      </c>
      <c r="IJ16">
        <v>47.27</v>
      </c>
      <c r="IK16">
        <v>47.36</v>
      </c>
      <c r="IL16">
        <v>47.44</v>
      </c>
      <c r="IM16">
        <v>47.49</v>
      </c>
      <c r="IN16">
        <v>47.51</v>
      </c>
      <c r="IO16">
        <v>47.5</v>
      </c>
      <c r="IP16">
        <v>14643</v>
      </c>
      <c r="IQ16">
        <v>14916</v>
      </c>
      <c r="IR16">
        <v>15028</v>
      </c>
      <c r="IS16">
        <v>14972</v>
      </c>
      <c r="IT16">
        <v>14878</v>
      </c>
      <c r="IU16">
        <v>14787</v>
      </c>
      <c r="IV16">
        <v>14692</v>
      </c>
      <c r="IW16">
        <v>14596</v>
      </c>
      <c r="IX16">
        <v>14491</v>
      </c>
      <c r="IY16">
        <v>14382</v>
      </c>
      <c r="IZ16">
        <v>14266</v>
      </c>
      <c r="JA16">
        <v>14155</v>
      </c>
      <c r="JB16">
        <v>14026</v>
      </c>
      <c r="JC16">
        <v>13928</v>
      </c>
      <c r="JD16">
        <v>13827</v>
      </c>
      <c r="JE16">
        <v>13735</v>
      </c>
      <c r="JF16">
        <v>13675</v>
      </c>
      <c r="JG16">
        <v>13626</v>
      </c>
      <c r="JH16">
        <v>13598</v>
      </c>
      <c r="JI16">
        <v>13593</v>
      </c>
      <c r="JJ16">
        <v>13615</v>
      </c>
      <c r="JK16">
        <v>13654</v>
      </c>
      <c r="JL16">
        <v>13722</v>
      </c>
      <c r="JM16">
        <v>13790</v>
      </c>
      <c r="JN16">
        <v>13862</v>
      </c>
      <c r="JO16">
        <v>13941</v>
      </c>
      <c r="JP16">
        <v>13999</v>
      </c>
      <c r="JQ16">
        <v>17676</v>
      </c>
      <c r="JR16">
        <v>17718</v>
      </c>
      <c r="JS16">
        <v>17874</v>
      </c>
      <c r="JT16">
        <v>17977</v>
      </c>
      <c r="JU16">
        <v>18170</v>
      </c>
      <c r="JV16">
        <v>18363</v>
      </c>
      <c r="JW16">
        <v>18465</v>
      </c>
      <c r="JX16">
        <v>18535</v>
      </c>
      <c r="JY16">
        <v>18614</v>
      </c>
      <c r="JZ16">
        <v>18695</v>
      </c>
      <c r="KA16">
        <v>18817</v>
      </c>
      <c r="KB16">
        <v>18973</v>
      </c>
      <c r="KC16">
        <v>19126</v>
      </c>
      <c r="KD16">
        <v>19252</v>
      </c>
      <c r="KE16">
        <v>19521</v>
      </c>
      <c r="KF16">
        <v>19723</v>
      </c>
      <c r="KG16">
        <v>20004</v>
      </c>
      <c r="KH16">
        <v>20304</v>
      </c>
      <c r="KI16">
        <v>20611</v>
      </c>
      <c r="KJ16">
        <v>20897</v>
      </c>
      <c r="KK16">
        <v>21238</v>
      </c>
      <c r="KL16">
        <v>21595</v>
      </c>
      <c r="KM16">
        <v>21830</v>
      </c>
      <c r="KN16">
        <v>22160</v>
      </c>
      <c r="KO16">
        <v>22371</v>
      </c>
      <c r="KP16">
        <v>22606</v>
      </c>
      <c r="KQ16">
        <v>22784</v>
      </c>
      <c r="KR16">
        <v>7278</v>
      </c>
      <c r="KS16">
        <v>7277</v>
      </c>
      <c r="KT16">
        <v>6080</v>
      </c>
      <c r="KU16">
        <v>6043</v>
      </c>
      <c r="KV16">
        <v>6087</v>
      </c>
      <c r="KW16">
        <v>6053</v>
      </c>
      <c r="KX16">
        <v>6077</v>
      </c>
      <c r="KY16">
        <v>6118</v>
      </c>
      <c r="KZ16">
        <v>6114</v>
      </c>
      <c r="LA16">
        <v>6187</v>
      </c>
      <c r="LB16">
        <v>6186</v>
      </c>
      <c r="LC16">
        <v>5060</v>
      </c>
      <c r="LD16">
        <v>5102</v>
      </c>
      <c r="LE16">
        <v>5066</v>
      </c>
      <c r="LF16">
        <v>5052</v>
      </c>
      <c r="LG16">
        <v>5031</v>
      </c>
      <c r="LH16">
        <v>4970</v>
      </c>
      <c r="LI16">
        <v>4929</v>
      </c>
      <c r="LJ16">
        <v>4930</v>
      </c>
      <c r="LK16">
        <v>4831</v>
      </c>
      <c r="LL16">
        <v>4817</v>
      </c>
      <c r="LM16">
        <v>4853</v>
      </c>
      <c r="LN16">
        <v>4834</v>
      </c>
      <c r="LO16">
        <v>4852</v>
      </c>
      <c r="LP16">
        <v>4855</v>
      </c>
      <c r="LQ16">
        <v>4866</v>
      </c>
      <c r="LR16">
        <v>4883</v>
      </c>
    </row>
    <row r="17" spans="2:330" x14ac:dyDescent="0.35">
      <c r="B17" s="2" t="s">
        <v>20</v>
      </c>
      <c r="C17" s="1" t="s">
        <v>318</v>
      </c>
      <c r="D17" s="1" t="s">
        <v>129</v>
      </c>
      <c r="E17" s="1">
        <v>17400509</v>
      </c>
      <c r="F17" s="11">
        <v>899025</v>
      </c>
      <c r="G17" s="11">
        <v>1111441</v>
      </c>
      <c r="H17" s="11">
        <v>1097388</v>
      </c>
      <c r="I17" s="11">
        <v>1033172</v>
      </c>
      <c r="J17" t="e">
        <v>#N/A</v>
      </c>
      <c r="K17" t="e">
        <v>#N/A</v>
      </c>
      <c r="L17" s="11">
        <v>25348</v>
      </c>
      <c r="M17" s="11">
        <v>76136</v>
      </c>
      <c r="N17" s="11">
        <v>1056898</v>
      </c>
      <c r="O17" s="11">
        <v>1053573</v>
      </c>
      <c r="P17" s="11">
        <v>1049960</v>
      </c>
      <c r="Q17" s="11">
        <v>1044166</v>
      </c>
      <c r="R17" s="11">
        <v>1039327</v>
      </c>
      <c r="S17" s="11">
        <v>1034016</v>
      </c>
      <c r="T17" s="11">
        <v>1029158</v>
      </c>
      <c r="U17" s="11">
        <v>1023173</v>
      </c>
      <c r="V17" s="11">
        <v>1015999</v>
      </c>
      <c r="W17" s="11">
        <v>1009520</v>
      </c>
      <c r="X17" s="11">
        <v>1003569</v>
      </c>
      <c r="Y17" s="11">
        <v>992899</v>
      </c>
      <c r="Z17" s="11">
        <v>989883</v>
      </c>
      <c r="AA17" s="11">
        <v>987783</v>
      </c>
      <c r="AB17" s="11">
        <v>986760</v>
      </c>
      <c r="AC17" s="11">
        <v>995318</v>
      </c>
      <c r="AD17" s="11">
        <v>997132</v>
      </c>
      <c r="AE17" s="11">
        <v>994493</v>
      </c>
      <c r="AF17" s="11">
        <v>993298</v>
      </c>
      <c r="AG17" s="11">
        <v>991347</v>
      </c>
      <c r="AH17" s="11">
        <v>990092</v>
      </c>
      <c r="AI17" s="11">
        <v>990238</v>
      </c>
      <c r="AJ17" s="11">
        <v>1004904</v>
      </c>
      <c r="AK17" s="11">
        <v>1009051</v>
      </c>
      <c r="AL17" s="11">
        <v>1007770</v>
      </c>
      <c r="AM17" s="11" t="e">
        <v>#N/A</v>
      </c>
      <c r="AN17" s="22">
        <v>41.13</v>
      </c>
      <c r="AO17" s="22">
        <v>41.51</v>
      </c>
      <c r="AP17" s="22">
        <v>41.89</v>
      </c>
      <c r="AQ17" s="22">
        <v>42.29</v>
      </c>
      <c r="AR17" s="22">
        <v>42.71</v>
      </c>
      <c r="AS17" s="22">
        <v>43.1</v>
      </c>
      <c r="AT17" s="22">
        <v>43.53</v>
      </c>
      <c r="AU17" s="22">
        <v>43.99</v>
      </c>
      <c r="AV17" s="22">
        <v>44.43</v>
      </c>
      <c r="AW17" s="22">
        <v>44.85</v>
      </c>
      <c r="AX17" s="22">
        <v>45.27</v>
      </c>
      <c r="AY17" s="22">
        <v>45.93</v>
      </c>
      <c r="AZ17" s="22">
        <v>46.3</v>
      </c>
      <c r="BA17" s="22">
        <v>46.64</v>
      </c>
      <c r="BB17" s="22">
        <v>46.95</v>
      </c>
      <c r="BC17" s="22">
        <v>46.94</v>
      </c>
      <c r="BD17" s="22">
        <v>47.07</v>
      </c>
      <c r="BE17" s="22">
        <v>47.25</v>
      </c>
      <c r="BF17" s="22">
        <v>47.36</v>
      </c>
      <c r="BG17" s="22">
        <v>47.4</v>
      </c>
      <c r="BH17" s="22">
        <v>47.28</v>
      </c>
      <c r="BI17" s="22">
        <v>47.04</v>
      </c>
      <c r="BJ17" s="22">
        <v>46.43</v>
      </c>
      <c r="BK17" s="22">
        <v>46.15</v>
      </c>
      <c r="BL17" s="22">
        <v>46.05</v>
      </c>
      <c r="BM17" s="22" t="e">
        <v>#N/A</v>
      </c>
      <c r="BN17" s="11">
        <v>113421</v>
      </c>
      <c r="BO17" s="11">
        <v>111470</v>
      </c>
      <c r="BP17" s="11">
        <v>109561</v>
      </c>
      <c r="BQ17" s="11">
        <v>107875</v>
      </c>
      <c r="BR17" s="11">
        <v>106883</v>
      </c>
      <c r="BS17" s="11">
        <v>105664</v>
      </c>
      <c r="BT17" s="11">
        <v>105293</v>
      </c>
      <c r="BU17" s="11">
        <v>104305</v>
      </c>
      <c r="BV17" s="11">
        <v>103118</v>
      </c>
      <c r="BW17" s="11">
        <v>102140</v>
      </c>
      <c r="BX17" s="11">
        <v>102030</v>
      </c>
      <c r="BY17" s="11">
        <v>91701</v>
      </c>
      <c r="BZ17" s="11">
        <v>93294</v>
      </c>
      <c r="CA17" s="11">
        <v>97143</v>
      </c>
      <c r="CB17" s="11">
        <v>101339</v>
      </c>
      <c r="CC17" s="11">
        <v>115001</v>
      </c>
      <c r="CD17" s="11">
        <v>123897</v>
      </c>
      <c r="CE17" s="11">
        <v>128368</v>
      </c>
      <c r="CF17" s="11">
        <v>132977</v>
      </c>
      <c r="CG17" s="11">
        <v>137186</v>
      </c>
      <c r="CH17" s="11">
        <v>141777</v>
      </c>
      <c r="CI17" s="11">
        <v>146962</v>
      </c>
      <c r="CJ17" s="11">
        <v>158953</v>
      </c>
      <c r="CK17" s="11">
        <v>167417</v>
      </c>
      <c r="CL17" s="11">
        <v>170188</v>
      </c>
      <c r="CM17" s="11" t="e">
        <v>#N/A</v>
      </c>
      <c r="CN17" s="11">
        <v>9709</v>
      </c>
      <c r="CO17" s="11">
        <v>9209</v>
      </c>
      <c r="CP17" s="11">
        <v>8734</v>
      </c>
      <c r="CQ17" s="11">
        <v>8556</v>
      </c>
      <c r="CR17" s="11">
        <v>8502</v>
      </c>
      <c r="CS17" s="11">
        <v>8015</v>
      </c>
      <c r="CT17" s="11">
        <v>7721</v>
      </c>
      <c r="CU17" s="11">
        <v>7995</v>
      </c>
      <c r="CV17" s="11">
        <v>7748</v>
      </c>
      <c r="CW17" s="11">
        <v>7660</v>
      </c>
      <c r="CX17" s="11">
        <v>7564</v>
      </c>
      <c r="CY17" s="11">
        <v>7278</v>
      </c>
      <c r="CZ17" s="11">
        <v>7481</v>
      </c>
      <c r="DA17" s="11">
        <v>7502</v>
      </c>
      <c r="DB17" s="11">
        <v>7999</v>
      </c>
      <c r="DC17" s="11">
        <v>8381</v>
      </c>
      <c r="DD17" s="11">
        <v>9139</v>
      </c>
      <c r="DE17" s="11">
        <v>9229</v>
      </c>
      <c r="DF17" s="11">
        <v>9331</v>
      </c>
      <c r="DG17" s="11">
        <v>9260</v>
      </c>
      <c r="DH17" s="11">
        <v>9420</v>
      </c>
      <c r="DI17" s="11">
        <v>9745</v>
      </c>
      <c r="DJ17" s="11">
        <v>9433</v>
      </c>
      <c r="DK17" s="11">
        <v>9028</v>
      </c>
      <c r="DL17" s="11">
        <v>8858</v>
      </c>
      <c r="DM17" s="11" t="e">
        <v>#N/A</v>
      </c>
      <c r="DN17" s="11">
        <v>12326</v>
      </c>
      <c r="DO17" s="11">
        <v>11863</v>
      </c>
      <c r="DP17" s="11">
        <v>12357</v>
      </c>
      <c r="DQ17" s="11">
        <v>12389</v>
      </c>
      <c r="DR17" s="11">
        <v>12025</v>
      </c>
      <c r="DS17" s="11">
        <v>12050</v>
      </c>
      <c r="DT17" s="11">
        <v>12017</v>
      </c>
      <c r="DU17" s="11">
        <v>12087</v>
      </c>
      <c r="DV17" s="11">
        <v>12426</v>
      </c>
      <c r="DW17" s="11">
        <v>12496</v>
      </c>
      <c r="DX17" s="11">
        <v>12429</v>
      </c>
      <c r="DY17" s="11">
        <v>12310</v>
      </c>
      <c r="DZ17" s="11">
        <v>12344</v>
      </c>
      <c r="EA17" s="11">
        <v>12679</v>
      </c>
      <c r="EB17" s="11">
        <v>12252</v>
      </c>
      <c r="EC17" s="11">
        <v>12772</v>
      </c>
      <c r="ED17" s="11">
        <v>12897</v>
      </c>
      <c r="EE17" s="11">
        <v>12914</v>
      </c>
      <c r="EF17" s="11">
        <v>13176</v>
      </c>
      <c r="EG17" s="11">
        <v>13059</v>
      </c>
      <c r="EH17" s="11">
        <v>13635</v>
      </c>
      <c r="EI17" s="11">
        <v>14011</v>
      </c>
      <c r="EJ17" s="11">
        <v>14577</v>
      </c>
      <c r="EK17" s="11">
        <v>13750</v>
      </c>
      <c r="EL17" s="11">
        <v>13662</v>
      </c>
      <c r="EM17" s="11" t="e">
        <v>#N/A</v>
      </c>
      <c r="EN17" s="11">
        <v>36303</v>
      </c>
      <c r="EO17" s="11">
        <v>37040</v>
      </c>
      <c r="EP17" s="11">
        <v>37632</v>
      </c>
      <c r="EQ17" s="11">
        <v>36299</v>
      </c>
      <c r="ER17" s="11">
        <v>35906</v>
      </c>
      <c r="ES17" s="11">
        <v>34869</v>
      </c>
      <c r="ET17" s="11">
        <v>34225</v>
      </c>
      <c r="EU17" s="11">
        <v>34644</v>
      </c>
      <c r="EV17" s="11">
        <v>35857</v>
      </c>
      <c r="EW17" s="11">
        <v>36193</v>
      </c>
      <c r="EX17" s="11">
        <v>36055</v>
      </c>
      <c r="EY17" s="11">
        <v>38140</v>
      </c>
      <c r="EZ17" s="11">
        <v>39814</v>
      </c>
      <c r="FA17" s="11">
        <v>43032</v>
      </c>
      <c r="FB17" s="11">
        <v>44035</v>
      </c>
      <c r="FC17" s="11">
        <v>55096</v>
      </c>
      <c r="FD17" s="11">
        <v>56200</v>
      </c>
      <c r="FE17" s="11">
        <v>44755</v>
      </c>
      <c r="FF17" s="11">
        <v>45508</v>
      </c>
      <c r="FG17" s="11">
        <v>46455</v>
      </c>
      <c r="FH17" s="11">
        <v>44124</v>
      </c>
      <c r="FI17" s="11">
        <v>47284</v>
      </c>
      <c r="FJ17" s="11">
        <v>65022</v>
      </c>
      <c r="FK17" s="11">
        <v>63120</v>
      </c>
      <c r="FL17" s="11">
        <v>56148</v>
      </c>
      <c r="FM17" s="11" t="e">
        <v>#N/A</v>
      </c>
      <c r="FN17" s="11">
        <v>40323</v>
      </c>
      <c r="FO17" s="11">
        <v>37711</v>
      </c>
      <c r="FP17" s="11">
        <v>37622</v>
      </c>
      <c r="FQ17" s="11">
        <v>38260</v>
      </c>
      <c r="FR17" s="11">
        <v>37230</v>
      </c>
      <c r="FS17" s="11">
        <v>36146</v>
      </c>
      <c r="FT17" s="11">
        <v>34793</v>
      </c>
      <c r="FU17" s="11">
        <v>36541</v>
      </c>
      <c r="FV17" s="11">
        <v>38349</v>
      </c>
      <c r="FW17" s="11">
        <v>37813</v>
      </c>
      <c r="FX17" s="11">
        <v>37067</v>
      </c>
      <c r="FY17" s="11">
        <v>38125</v>
      </c>
      <c r="FZ17" s="11">
        <v>38110</v>
      </c>
      <c r="GA17" s="11">
        <v>40379</v>
      </c>
      <c r="GB17" s="11">
        <v>41517</v>
      </c>
      <c r="GC17" s="11">
        <v>42359</v>
      </c>
      <c r="GD17" s="11">
        <v>50284</v>
      </c>
      <c r="GE17" s="11">
        <v>43820</v>
      </c>
      <c r="GF17" s="11">
        <v>42901</v>
      </c>
      <c r="GG17" s="11">
        <v>44772</v>
      </c>
      <c r="GH17" s="11">
        <v>41005</v>
      </c>
      <c r="GI17" s="11">
        <v>42882</v>
      </c>
      <c r="GJ17" s="11">
        <v>49568</v>
      </c>
      <c r="GK17" s="11">
        <v>54180</v>
      </c>
      <c r="GL17" s="11">
        <v>52777</v>
      </c>
      <c r="GM17" s="11" t="e">
        <v>#N/A</v>
      </c>
      <c r="GN17">
        <v>1008611</v>
      </c>
      <c r="GO17">
        <v>1008376</v>
      </c>
      <c r="GP17">
        <v>1007672</v>
      </c>
      <c r="GQ17">
        <v>1006957</v>
      </c>
      <c r="GR17">
        <v>1006235</v>
      </c>
      <c r="GS17">
        <v>1005435</v>
      </c>
      <c r="GT17">
        <v>1004622</v>
      </c>
      <c r="GU17">
        <v>1003730</v>
      </c>
      <c r="GV17">
        <v>1002808</v>
      </c>
      <c r="GW17">
        <v>1001852</v>
      </c>
      <c r="GX17">
        <v>1000855</v>
      </c>
      <c r="GY17">
        <v>999114</v>
      </c>
      <c r="GZ17">
        <v>997341</v>
      </c>
      <c r="HA17">
        <v>995481</v>
      </c>
      <c r="HB17">
        <v>993575</v>
      </c>
      <c r="HC17">
        <v>991608</v>
      </c>
      <c r="HD17">
        <v>989618</v>
      </c>
      <c r="HE17">
        <v>987567</v>
      </c>
      <c r="HF17">
        <v>985440</v>
      </c>
      <c r="HG17">
        <v>983300</v>
      </c>
      <c r="HH17">
        <v>981098</v>
      </c>
      <c r="HI17">
        <v>978873</v>
      </c>
      <c r="HJ17">
        <v>976654</v>
      </c>
      <c r="HK17">
        <v>974469</v>
      </c>
      <c r="HL17">
        <v>972322</v>
      </c>
      <c r="HM17">
        <v>970190</v>
      </c>
      <c r="HN17">
        <v>968101</v>
      </c>
      <c r="HO17">
        <v>46.04</v>
      </c>
      <c r="HP17">
        <v>45.92</v>
      </c>
      <c r="HQ17">
        <v>45.87</v>
      </c>
      <c r="HR17">
        <v>45.82</v>
      </c>
      <c r="HS17">
        <v>45.78</v>
      </c>
      <c r="HT17">
        <v>45.73</v>
      </c>
      <c r="HU17">
        <v>45.69</v>
      </c>
      <c r="HV17">
        <v>45.67</v>
      </c>
      <c r="HW17">
        <v>45.7</v>
      </c>
      <c r="HX17">
        <v>45.75</v>
      </c>
      <c r="HY17">
        <v>45.82</v>
      </c>
      <c r="HZ17">
        <v>45.92</v>
      </c>
      <c r="IA17">
        <v>46.01</v>
      </c>
      <c r="IB17">
        <v>46.1</v>
      </c>
      <c r="IC17">
        <v>46.17</v>
      </c>
      <c r="ID17">
        <v>46.21</v>
      </c>
      <c r="IE17">
        <v>46.23</v>
      </c>
      <c r="IF17">
        <v>46.22</v>
      </c>
      <c r="IG17">
        <v>46.22</v>
      </c>
      <c r="IH17">
        <v>46.24</v>
      </c>
      <c r="II17">
        <v>46.23</v>
      </c>
      <c r="IJ17">
        <v>46.21</v>
      </c>
      <c r="IK17">
        <v>46.17</v>
      </c>
      <c r="IL17">
        <v>46.09</v>
      </c>
      <c r="IM17">
        <v>45.97</v>
      </c>
      <c r="IN17">
        <v>45.84</v>
      </c>
      <c r="IO17">
        <v>45.71</v>
      </c>
      <c r="IP17">
        <v>9038</v>
      </c>
      <c r="IQ17">
        <v>9199</v>
      </c>
      <c r="IR17">
        <v>9248</v>
      </c>
      <c r="IS17">
        <v>9168</v>
      </c>
      <c r="IT17">
        <v>9089</v>
      </c>
      <c r="IU17">
        <v>9010</v>
      </c>
      <c r="IV17">
        <v>8927</v>
      </c>
      <c r="IW17">
        <v>8853</v>
      </c>
      <c r="IX17">
        <v>8785</v>
      </c>
      <c r="IY17">
        <v>8734</v>
      </c>
      <c r="IZ17">
        <v>8688</v>
      </c>
      <c r="JA17">
        <v>8647</v>
      </c>
      <c r="JB17">
        <v>8628</v>
      </c>
      <c r="JC17">
        <v>8614</v>
      </c>
      <c r="JD17">
        <v>8609</v>
      </c>
      <c r="JE17">
        <v>8620</v>
      </c>
      <c r="JF17">
        <v>8643</v>
      </c>
      <c r="JG17">
        <v>8676</v>
      </c>
      <c r="JH17">
        <v>8714</v>
      </c>
      <c r="JI17">
        <v>8764</v>
      </c>
      <c r="JJ17">
        <v>8817</v>
      </c>
      <c r="JK17">
        <v>8870</v>
      </c>
      <c r="JL17">
        <v>8925</v>
      </c>
      <c r="JM17">
        <v>8976</v>
      </c>
      <c r="JN17">
        <v>9019</v>
      </c>
      <c r="JO17">
        <v>9054</v>
      </c>
      <c r="JP17">
        <v>9081</v>
      </c>
      <c r="JQ17">
        <v>13570</v>
      </c>
      <c r="JR17">
        <v>13574</v>
      </c>
      <c r="JS17">
        <v>13527</v>
      </c>
      <c r="JT17">
        <v>13501</v>
      </c>
      <c r="JU17">
        <v>13498</v>
      </c>
      <c r="JV17">
        <v>13517</v>
      </c>
      <c r="JW17">
        <v>13494</v>
      </c>
      <c r="JX17">
        <v>13495</v>
      </c>
      <c r="JY17">
        <v>13490</v>
      </c>
      <c r="JZ17">
        <v>13470</v>
      </c>
      <c r="KA17">
        <v>13445</v>
      </c>
      <c r="KB17">
        <v>13484</v>
      </c>
      <c r="KC17">
        <v>13470</v>
      </c>
      <c r="KD17">
        <v>13480</v>
      </c>
      <c r="KE17">
        <v>13508</v>
      </c>
      <c r="KF17">
        <v>13536</v>
      </c>
      <c r="KG17">
        <v>13567</v>
      </c>
      <c r="KH17">
        <v>13640</v>
      </c>
      <c r="KI17">
        <v>13718</v>
      </c>
      <c r="KJ17">
        <v>13781</v>
      </c>
      <c r="KK17">
        <v>13866</v>
      </c>
      <c r="KL17">
        <v>13914</v>
      </c>
      <c r="KM17">
        <v>13964</v>
      </c>
      <c r="KN17">
        <v>13966</v>
      </c>
      <c r="KO17">
        <v>13972</v>
      </c>
      <c r="KP17">
        <v>13978</v>
      </c>
      <c r="KQ17">
        <v>13959</v>
      </c>
      <c r="KR17">
        <v>4092</v>
      </c>
      <c r="KS17">
        <v>4140</v>
      </c>
      <c r="KT17">
        <v>3575</v>
      </c>
      <c r="KU17">
        <v>3618</v>
      </c>
      <c r="KV17">
        <v>3687</v>
      </c>
      <c r="KW17">
        <v>3707</v>
      </c>
      <c r="KX17">
        <v>3754</v>
      </c>
      <c r="KY17">
        <v>3750</v>
      </c>
      <c r="KZ17">
        <v>3783</v>
      </c>
      <c r="LA17">
        <v>3780</v>
      </c>
      <c r="LB17">
        <v>3760</v>
      </c>
      <c r="LC17">
        <v>3096</v>
      </c>
      <c r="LD17">
        <v>3069</v>
      </c>
      <c r="LE17">
        <v>3006</v>
      </c>
      <c r="LF17">
        <v>2993</v>
      </c>
      <c r="LG17">
        <v>2949</v>
      </c>
      <c r="LH17">
        <v>2934</v>
      </c>
      <c r="LI17">
        <v>2913</v>
      </c>
      <c r="LJ17">
        <v>2877</v>
      </c>
      <c r="LK17">
        <v>2877</v>
      </c>
      <c r="LL17">
        <v>2847</v>
      </c>
      <c r="LM17">
        <v>2819</v>
      </c>
      <c r="LN17">
        <v>2820</v>
      </c>
      <c r="LO17">
        <v>2805</v>
      </c>
      <c r="LP17">
        <v>2806</v>
      </c>
      <c r="LQ17">
        <v>2792</v>
      </c>
      <c r="LR17">
        <v>2789</v>
      </c>
    </row>
    <row r="18" spans="2:330" x14ac:dyDescent="0.35">
      <c r="B18" s="2" t="s">
        <v>21</v>
      </c>
      <c r="C18" s="1" t="s">
        <v>319</v>
      </c>
      <c r="D18" s="1" t="s">
        <v>320</v>
      </c>
      <c r="E18" s="1">
        <v>5512000</v>
      </c>
      <c r="F18" s="11">
        <v>102016</v>
      </c>
      <c r="G18" s="11">
        <v>120530</v>
      </c>
      <c r="H18" s="11">
        <v>118829</v>
      </c>
      <c r="I18" s="11">
        <v>114640</v>
      </c>
      <c r="J18" t="e">
        <v>#N/A</v>
      </c>
      <c r="K18" t="e">
        <v>#N/A</v>
      </c>
      <c r="L18" s="11">
        <v>2683</v>
      </c>
      <c r="M18" s="11">
        <v>7011</v>
      </c>
      <c r="N18" s="11">
        <v>120611</v>
      </c>
      <c r="O18" s="11">
        <v>120780</v>
      </c>
      <c r="P18" s="11">
        <v>120758</v>
      </c>
      <c r="Q18" s="11">
        <v>120324</v>
      </c>
      <c r="R18" s="11">
        <v>119910</v>
      </c>
      <c r="S18" s="11">
        <v>119356</v>
      </c>
      <c r="T18" s="11">
        <v>118975</v>
      </c>
      <c r="U18" s="11">
        <v>118597</v>
      </c>
      <c r="V18" s="11">
        <v>117756</v>
      </c>
      <c r="W18" s="11">
        <v>117241</v>
      </c>
      <c r="X18" s="11">
        <v>116771</v>
      </c>
      <c r="Y18" s="11">
        <v>117074</v>
      </c>
      <c r="Z18" s="11">
        <v>116498</v>
      </c>
      <c r="AA18" s="11">
        <v>116055</v>
      </c>
      <c r="AB18" s="11">
        <v>116017</v>
      </c>
      <c r="AC18" s="11">
        <v>117143</v>
      </c>
      <c r="AD18" s="11">
        <v>117409</v>
      </c>
      <c r="AE18" s="11">
        <v>117364</v>
      </c>
      <c r="AF18" s="11">
        <v>117383</v>
      </c>
      <c r="AG18" s="11">
        <v>117565</v>
      </c>
      <c r="AH18" s="11">
        <v>117388</v>
      </c>
      <c r="AI18" s="11">
        <v>117311</v>
      </c>
      <c r="AJ18" s="11">
        <v>118327</v>
      </c>
      <c r="AK18" s="11">
        <v>118912</v>
      </c>
      <c r="AL18" s="11">
        <v>118535</v>
      </c>
      <c r="AM18" s="11" t="e">
        <v>#N/A</v>
      </c>
      <c r="AN18" s="22">
        <v>41.3</v>
      </c>
      <c r="AO18" s="22">
        <v>41.67</v>
      </c>
      <c r="AP18" s="22">
        <v>42.03</v>
      </c>
      <c r="AQ18" s="22">
        <v>42.44</v>
      </c>
      <c r="AR18" s="22">
        <v>42.82</v>
      </c>
      <c r="AS18" s="22">
        <v>43.27</v>
      </c>
      <c r="AT18" s="22">
        <v>43.71</v>
      </c>
      <c r="AU18" s="22">
        <v>44.15</v>
      </c>
      <c r="AV18" s="22">
        <v>44.65</v>
      </c>
      <c r="AW18" s="22">
        <v>45.07</v>
      </c>
      <c r="AX18" s="22">
        <v>45.54</v>
      </c>
      <c r="AY18" s="22">
        <v>46.05</v>
      </c>
      <c r="AZ18" s="22">
        <v>46.53</v>
      </c>
      <c r="BA18" s="22">
        <v>46.97</v>
      </c>
      <c r="BB18" s="22">
        <v>47.33</v>
      </c>
      <c r="BC18" s="22">
        <v>47.35</v>
      </c>
      <c r="BD18" s="22">
        <v>47.55</v>
      </c>
      <c r="BE18" s="22">
        <v>47.77</v>
      </c>
      <c r="BF18" s="22">
        <v>47.89</v>
      </c>
      <c r="BG18" s="22">
        <v>47.99</v>
      </c>
      <c r="BH18" s="22">
        <v>47.99</v>
      </c>
      <c r="BI18" s="22">
        <v>47.78</v>
      </c>
      <c r="BJ18" s="22">
        <v>47.71</v>
      </c>
      <c r="BK18" s="22">
        <v>47.41</v>
      </c>
      <c r="BL18" s="22">
        <v>47.36</v>
      </c>
      <c r="BM18" s="22" t="e">
        <v>#N/A</v>
      </c>
      <c r="BN18" s="11">
        <v>11444</v>
      </c>
      <c r="BO18" s="11">
        <v>11506</v>
      </c>
      <c r="BP18" s="11">
        <v>11438</v>
      </c>
      <c r="BQ18" s="11">
        <v>11434</v>
      </c>
      <c r="BR18" s="11">
        <v>11321</v>
      </c>
      <c r="BS18" s="11">
        <v>11209</v>
      </c>
      <c r="BT18" s="11">
        <v>11168</v>
      </c>
      <c r="BU18" s="11">
        <v>11102</v>
      </c>
      <c r="BV18" s="11">
        <v>10885</v>
      </c>
      <c r="BW18" s="11">
        <v>10620</v>
      </c>
      <c r="BX18" s="11">
        <v>10602</v>
      </c>
      <c r="BY18" s="11">
        <v>9067</v>
      </c>
      <c r="BZ18" s="11">
        <v>9155</v>
      </c>
      <c r="CA18" s="11">
        <v>9381</v>
      </c>
      <c r="CB18" s="11">
        <v>9755</v>
      </c>
      <c r="CC18" s="11">
        <v>11331</v>
      </c>
      <c r="CD18" s="11">
        <v>12118</v>
      </c>
      <c r="CE18" s="11">
        <v>12543</v>
      </c>
      <c r="CF18" s="11">
        <v>12843</v>
      </c>
      <c r="CG18" s="11">
        <v>13309</v>
      </c>
      <c r="CH18" s="11">
        <v>13507</v>
      </c>
      <c r="CI18" s="11">
        <v>13895</v>
      </c>
      <c r="CJ18" s="11">
        <v>13757</v>
      </c>
      <c r="CK18" s="11">
        <v>14710</v>
      </c>
      <c r="CL18" s="11">
        <v>14775</v>
      </c>
      <c r="CM18" s="11" t="e">
        <v>#N/A</v>
      </c>
      <c r="CN18" s="11">
        <v>1080</v>
      </c>
      <c r="CO18" s="11">
        <v>1052</v>
      </c>
      <c r="CP18" s="11">
        <v>990</v>
      </c>
      <c r="CQ18" s="11">
        <v>980</v>
      </c>
      <c r="CR18" s="11">
        <v>1008</v>
      </c>
      <c r="CS18" s="11">
        <v>903</v>
      </c>
      <c r="CT18" s="11">
        <v>831</v>
      </c>
      <c r="CU18" s="11">
        <v>892</v>
      </c>
      <c r="CV18" s="11">
        <v>874</v>
      </c>
      <c r="CW18" s="11">
        <v>881</v>
      </c>
      <c r="CX18" s="11">
        <v>832</v>
      </c>
      <c r="CY18" s="11">
        <v>814</v>
      </c>
      <c r="CZ18">
        <v>818</v>
      </c>
      <c r="DA18" s="11">
        <v>818</v>
      </c>
      <c r="DB18">
        <v>889</v>
      </c>
      <c r="DC18" s="11">
        <v>935</v>
      </c>
      <c r="DD18" s="11">
        <v>1040</v>
      </c>
      <c r="DE18" s="11">
        <v>1004</v>
      </c>
      <c r="DF18" s="11">
        <v>999</v>
      </c>
      <c r="DG18" s="11">
        <v>1043</v>
      </c>
      <c r="DH18" s="11">
        <v>1060</v>
      </c>
      <c r="DI18" s="11">
        <v>1080</v>
      </c>
      <c r="DJ18" s="11">
        <v>1040</v>
      </c>
      <c r="DK18" s="11">
        <v>980</v>
      </c>
      <c r="DL18" s="11">
        <v>983</v>
      </c>
      <c r="DM18" s="11" t="e">
        <v>#N/A</v>
      </c>
      <c r="DN18" s="11">
        <v>1366</v>
      </c>
      <c r="DO18" s="11">
        <v>1259</v>
      </c>
      <c r="DP18" s="11">
        <v>1322</v>
      </c>
      <c r="DQ18" s="11">
        <v>1402</v>
      </c>
      <c r="DR18" s="11">
        <v>1393</v>
      </c>
      <c r="DS18" s="11">
        <v>1378</v>
      </c>
      <c r="DT18" s="11">
        <v>1352</v>
      </c>
      <c r="DU18" s="11">
        <v>1309</v>
      </c>
      <c r="DV18" s="11">
        <v>1428</v>
      </c>
      <c r="DW18" s="11">
        <v>1447</v>
      </c>
      <c r="DX18" s="11">
        <v>1413</v>
      </c>
      <c r="DY18" s="11">
        <v>1326</v>
      </c>
      <c r="DZ18" s="11">
        <v>1355</v>
      </c>
      <c r="EA18" s="11">
        <v>1434</v>
      </c>
      <c r="EB18" s="11">
        <v>1475</v>
      </c>
      <c r="EC18" s="11">
        <v>1508</v>
      </c>
      <c r="ED18" s="11">
        <v>1575</v>
      </c>
      <c r="EE18" s="11">
        <v>1563</v>
      </c>
      <c r="EF18" s="11">
        <v>1545</v>
      </c>
      <c r="EG18" s="11">
        <v>1474</v>
      </c>
      <c r="EH18" s="11">
        <v>1584</v>
      </c>
      <c r="EI18" s="11">
        <v>1660</v>
      </c>
      <c r="EJ18" s="11">
        <v>1670</v>
      </c>
      <c r="EK18" s="11">
        <v>1527</v>
      </c>
      <c r="EL18" s="11">
        <v>1552</v>
      </c>
      <c r="EM18" s="11" t="e">
        <v>#N/A</v>
      </c>
      <c r="EN18" s="11">
        <v>3569</v>
      </c>
      <c r="EO18" s="11">
        <v>4185</v>
      </c>
      <c r="EP18" s="11">
        <v>4038</v>
      </c>
      <c r="EQ18" s="11">
        <v>4051</v>
      </c>
      <c r="ER18" s="11">
        <v>4188</v>
      </c>
      <c r="ES18" s="11">
        <v>3594</v>
      </c>
      <c r="ET18" s="11">
        <v>3540</v>
      </c>
      <c r="EU18" s="11">
        <v>3616</v>
      </c>
      <c r="EV18" s="11">
        <v>3538</v>
      </c>
      <c r="EW18" s="11">
        <v>3698</v>
      </c>
      <c r="EX18" s="11">
        <v>3544</v>
      </c>
      <c r="EY18" s="11">
        <v>3711</v>
      </c>
      <c r="EZ18" s="11">
        <v>3807</v>
      </c>
      <c r="FA18" s="11">
        <v>3861</v>
      </c>
      <c r="FB18" s="11">
        <v>4320</v>
      </c>
      <c r="FC18" s="11">
        <v>6059</v>
      </c>
      <c r="FD18" s="11">
        <v>5966</v>
      </c>
      <c r="FE18" s="11">
        <v>4699</v>
      </c>
      <c r="FF18" s="11">
        <v>4522</v>
      </c>
      <c r="FG18" s="11">
        <v>4808</v>
      </c>
      <c r="FH18" s="11">
        <v>4071</v>
      </c>
      <c r="FI18" s="11">
        <v>4267</v>
      </c>
      <c r="FJ18" s="11">
        <v>5207</v>
      </c>
      <c r="FK18" s="11">
        <v>4967</v>
      </c>
      <c r="FL18" s="11">
        <v>4144</v>
      </c>
      <c r="FM18" s="11" t="e">
        <v>#N/A</v>
      </c>
      <c r="FN18" s="11">
        <v>3769</v>
      </c>
      <c r="FO18" s="11">
        <v>3809</v>
      </c>
      <c r="FP18" s="11">
        <v>3728</v>
      </c>
      <c r="FQ18" s="11">
        <v>4063</v>
      </c>
      <c r="FR18" s="11">
        <v>4217</v>
      </c>
      <c r="FS18" s="11">
        <v>3673</v>
      </c>
      <c r="FT18" s="11">
        <v>3400</v>
      </c>
      <c r="FU18" s="11">
        <v>3577</v>
      </c>
      <c r="FV18" s="11">
        <v>3827</v>
      </c>
      <c r="FW18" s="11">
        <v>3640</v>
      </c>
      <c r="FX18" s="11">
        <v>3432</v>
      </c>
      <c r="FY18" s="11">
        <v>3605</v>
      </c>
      <c r="FZ18" s="11">
        <v>3866</v>
      </c>
      <c r="GA18" s="11">
        <v>3680</v>
      </c>
      <c r="GB18" s="11">
        <v>3862</v>
      </c>
      <c r="GC18" s="11">
        <v>4366</v>
      </c>
      <c r="GD18" s="11">
        <v>5043</v>
      </c>
      <c r="GE18" s="11">
        <v>4227</v>
      </c>
      <c r="GF18" s="11">
        <v>3937</v>
      </c>
      <c r="GG18" s="11">
        <v>4179</v>
      </c>
      <c r="GH18" s="11">
        <v>3726</v>
      </c>
      <c r="GI18" s="11">
        <v>3744</v>
      </c>
      <c r="GJ18" s="11">
        <v>3778</v>
      </c>
      <c r="GK18" s="11">
        <v>3837</v>
      </c>
      <c r="GL18" s="11">
        <v>3962</v>
      </c>
      <c r="GM18" s="11" t="e">
        <v>#N/A</v>
      </c>
      <c r="GN18">
        <v>118979</v>
      </c>
      <c r="GO18">
        <v>119062</v>
      </c>
      <c r="GP18">
        <v>119096</v>
      </c>
      <c r="GQ18">
        <v>119113</v>
      </c>
      <c r="GR18">
        <v>119123</v>
      </c>
      <c r="GS18">
        <v>119122</v>
      </c>
      <c r="GT18">
        <v>119108</v>
      </c>
      <c r="GU18">
        <v>119067</v>
      </c>
      <c r="GV18">
        <v>119024</v>
      </c>
      <c r="GW18">
        <v>118974</v>
      </c>
      <c r="GX18">
        <v>118913</v>
      </c>
      <c r="GY18">
        <v>118788</v>
      </c>
      <c r="GZ18">
        <v>118632</v>
      </c>
      <c r="HA18">
        <v>118462</v>
      </c>
      <c r="HB18">
        <v>118280</v>
      </c>
      <c r="HC18">
        <v>118081</v>
      </c>
      <c r="HD18">
        <v>117887</v>
      </c>
      <c r="HE18">
        <v>117670</v>
      </c>
      <c r="HF18">
        <v>117447</v>
      </c>
      <c r="HG18">
        <v>117215</v>
      </c>
      <c r="HH18">
        <v>116978</v>
      </c>
      <c r="HI18">
        <v>116736</v>
      </c>
      <c r="HJ18">
        <v>116493</v>
      </c>
      <c r="HK18">
        <v>116258</v>
      </c>
      <c r="HL18">
        <v>116026</v>
      </c>
      <c r="HM18">
        <v>115795</v>
      </c>
      <c r="HN18">
        <v>115569</v>
      </c>
      <c r="HO18">
        <v>47.31</v>
      </c>
      <c r="HP18">
        <v>47.19</v>
      </c>
      <c r="HQ18">
        <v>47.13</v>
      </c>
      <c r="HR18">
        <v>47.11</v>
      </c>
      <c r="HS18">
        <v>47.06</v>
      </c>
      <c r="HT18">
        <v>47.05</v>
      </c>
      <c r="HU18">
        <v>47</v>
      </c>
      <c r="HV18">
        <v>46.96</v>
      </c>
      <c r="HW18">
        <v>46.97</v>
      </c>
      <c r="HX18">
        <v>47.03</v>
      </c>
      <c r="HY18">
        <v>47.08</v>
      </c>
      <c r="HZ18">
        <v>47.2</v>
      </c>
      <c r="IA18">
        <v>47.31</v>
      </c>
      <c r="IB18">
        <v>47.43</v>
      </c>
      <c r="IC18">
        <v>47.56</v>
      </c>
      <c r="ID18">
        <v>47.67</v>
      </c>
      <c r="IE18">
        <v>47.75</v>
      </c>
      <c r="IF18">
        <v>47.8</v>
      </c>
      <c r="IG18">
        <v>47.82</v>
      </c>
      <c r="IH18">
        <v>47.85</v>
      </c>
      <c r="II18">
        <v>47.88</v>
      </c>
      <c r="IJ18">
        <v>47.92</v>
      </c>
      <c r="IK18">
        <v>47.91</v>
      </c>
      <c r="IL18">
        <v>47.9</v>
      </c>
      <c r="IM18">
        <v>47.87</v>
      </c>
      <c r="IN18">
        <v>47.79</v>
      </c>
      <c r="IO18">
        <v>47.68</v>
      </c>
      <c r="IP18">
        <v>977</v>
      </c>
      <c r="IQ18">
        <v>996</v>
      </c>
      <c r="IR18">
        <v>1002</v>
      </c>
      <c r="IS18">
        <v>993</v>
      </c>
      <c r="IT18">
        <v>985</v>
      </c>
      <c r="IU18">
        <v>975</v>
      </c>
      <c r="IV18">
        <v>965</v>
      </c>
      <c r="IW18">
        <v>955</v>
      </c>
      <c r="IX18">
        <v>946</v>
      </c>
      <c r="IY18">
        <v>938</v>
      </c>
      <c r="IZ18">
        <v>930</v>
      </c>
      <c r="JA18">
        <v>924</v>
      </c>
      <c r="JB18">
        <v>920</v>
      </c>
      <c r="JC18">
        <v>916</v>
      </c>
      <c r="JD18">
        <v>914</v>
      </c>
      <c r="JE18">
        <v>914</v>
      </c>
      <c r="JF18">
        <v>916</v>
      </c>
      <c r="JG18">
        <v>919</v>
      </c>
      <c r="JH18">
        <v>922</v>
      </c>
      <c r="JI18">
        <v>927</v>
      </c>
      <c r="JJ18">
        <v>934</v>
      </c>
      <c r="JK18">
        <v>940</v>
      </c>
      <c r="JL18">
        <v>948</v>
      </c>
      <c r="JM18">
        <v>954</v>
      </c>
      <c r="JN18">
        <v>961</v>
      </c>
      <c r="JO18">
        <v>965</v>
      </c>
      <c r="JP18">
        <v>969</v>
      </c>
      <c r="JQ18">
        <v>1563</v>
      </c>
      <c r="JR18">
        <v>1578</v>
      </c>
      <c r="JS18">
        <v>1593</v>
      </c>
      <c r="JT18">
        <v>1605</v>
      </c>
      <c r="JU18">
        <v>1608</v>
      </c>
      <c r="JV18">
        <v>1615</v>
      </c>
      <c r="JW18">
        <v>1621</v>
      </c>
      <c r="JX18">
        <v>1632</v>
      </c>
      <c r="JY18">
        <v>1631</v>
      </c>
      <c r="JZ18">
        <v>1634</v>
      </c>
      <c r="KA18">
        <v>1632</v>
      </c>
      <c r="KB18">
        <v>1642</v>
      </c>
      <c r="KC18">
        <v>1652</v>
      </c>
      <c r="KD18">
        <v>1656</v>
      </c>
      <c r="KE18">
        <v>1662</v>
      </c>
      <c r="KF18">
        <v>1676</v>
      </c>
      <c r="KG18">
        <v>1672</v>
      </c>
      <c r="KH18">
        <v>1685</v>
      </c>
      <c r="KI18">
        <v>1695</v>
      </c>
      <c r="KJ18">
        <v>1709</v>
      </c>
      <c r="KK18">
        <v>1720</v>
      </c>
      <c r="KL18">
        <v>1727</v>
      </c>
      <c r="KM18">
        <v>1736</v>
      </c>
      <c r="KN18">
        <v>1735</v>
      </c>
      <c r="KO18">
        <v>1742</v>
      </c>
      <c r="KP18">
        <v>1742</v>
      </c>
      <c r="KQ18">
        <v>1739</v>
      </c>
      <c r="KR18">
        <v>653</v>
      </c>
      <c r="KS18">
        <v>665</v>
      </c>
      <c r="KT18">
        <v>625</v>
      </c>
      <c r="KU18">
        <v>629</v>
      </c>
      <c r="KV18">
        <v>633</v>
      </c>
      <c r="KW18">
        <v>639</v>
      </c>
      <c r="KX18">
        <v>642</v>
      </c>
      <c r="KY18">
        <v>636</v>
      </c>
      <c r="KZ18">
        <v>642</v>
      </c>
      <c r="LA18">
        <v>646</v>
      </c>
      <c r="LB18">
        <v>641</v>
      </c>
      <c r="LC18">
        <v>593</v>
      </c>
      <c r="LD18">
        <v>576</v>
      </c>
      <c r="LE18">
        <v>570</v>
      </c>
      <c r="LF18">
        <v>566</v>
      </c>
      <c r="LG18">
        <v>563</v>
      </c>
      <c r="LH18">
        <v>562</v>
      </c>
      <c r="LI18">
        <v>549</v>
      </c>
      <c r="LJ18">
        <v>550</v>
      </c>
      <c r="LK18">
        <v>550</v>
      </c>
      <c r="LL18">
        <v>549</v>
      </c>
      <c r="LM18">
        <v>545</v>
      </c>
      <c r="LN18">
        <v>545</v>
      </c>
      <c r="LO18">
        <v>546</v>
      </c>
      <c r="LP18">
        <v>549</v>
      </c>
      <c r="LQ18">
        <v>546</v>
      </c>
      <c r="LR18">
        <v>544</v>
      </c>
    </row>
    <row r="19" spans="2:330" x14ac:dyDescent="0.35">
      <c r="B19" s="2" t="s">
        <v>22</v>
      </c>
      <c r="C19" s="1" t="s">
        <v>321</v>
      </c>
      <c r="D19" s="1" t="s">
        <v>322</v>
      </c>
      <c r="E19" s="1">
        <v>5513000</v>
      </c>
      <c r="F19" s="11">
        <v>315460</v>
      </c>
      <c r="G19" s="11">
        <v>382689</v>
      </c>
      <c r="H19" s="11">
        <v>348292</v>
      </c>
      <c r="I19" s="11">
        <v>287508</v>
      </c>
      <c r="J19" t="e">
        <v>#N/A</v>
      </c>
      <c r="K19" t="e">
        <v>#N/A</v>
      </c>
      <c r="L19" s="11">
        <v>10172</v>
      </c>
      <c r="M19" s="11">
        <v>28530</v>
      </c>
      <c r="N19" s="11">
        <v>278695</v>
      </c>
      <c r="O19" s="11">
        <v>276740</v>
      </c>
      <c r="P19" s="11">
        <v>274926</v>
      </c>
      <c r="Q19" s="11">
        <v>272445</v>
      </c>
      <c r="R19" s="11">
        <v>270107</v>
      </c>
      <c r="S19" s="11">
        <v>268102</v>
      </c>
      <c r="T19" s="11">
        <v>266772</v>
      </c>
      <c r="U19" s="11">
        <v>264765</v>
      </c>
      <c r="V19" s="11">
        <v>262063</v>
      </c>
      <c r="W19" s="11">
        <v>259744</v>
      </c>
      <c r="X19" s="11">
        <v>257981</v>
      </c>
      <c r="Y19" s="11">
        <v>257994</v>
      </c>
      <c r="Z19" s="11">
        <v>257607</v>
      </c>
      <c r="AA19" s="11">
        <v>257850</v>
      </c>
      <c r="AB19" s="11">
        <v>257651</v>
      </c>
      <c r="AC19" s="11">
        <v>260368</v>
      </c>
      <c r="AD19" s="11">
        <v>262528</v>
      </c>
      <c r="AE19" s="11">
        <v>260305</v>
      </c>
      <c r="AF19" s="11">
        <v>260654</v>
      </c>
      <c r="AG19" s="11">
        <v>259645</v>
      </c>
      <c r="AH19" s="11">
        <v>259105</v>
      </c>
      <c r="AI19" s="11">
        <v>260126</v>
      </c>
      <c r="AJ19" s="11">
        <v>264644</v>
      </c>
      <c r="AK19" s="11">
        <v>267284</v>
      </c>
      <c r="AL19" s="11">
        <v>267930</v>
      </c>
      <c r="AM19" s="11" t="e">
        <v>#N/A</v>
      </c>
      <c r="AN19" s="22">
        <v>41.39</v>
      </c>
      <c r="AO19" s="22">
        <v>41.68</v>
      </c>
      <c r="AP19" s="22">
        <v>41.99</v>
      </c>
      <c r="AQ19" s="22">
        <v>42.32</v>
      </c>
      <c r="AR19" s="22">
        <v>42.68</v>
      </c>
      <c r="AS19" s="22">
        <v>42.98</v>
      </c>
      <c r="AT19" s="22">
        <v>43.28</v>
      </c>
      <c r="AU19" s="22">
        <v>43.61</v>
      </c>
      <c r="AV19" s="22">
        <v>43.94</v>
      </c>
      <c r="AW19" s="22">
        <v>44.23</v>
      </c>
      <c r="AX19" s="22">
        <v>44.54</v>
      </c>
      <c r="AY19" s="22">
        <v>44.9</v>
      </c>
      <c r="AZ19" s="22">
        <v>45.1</v>
      </c>
      <c r="BA19" s="22">
        <v>45.2</v>
      </c>
      <c r="BB19" s="22">
        <v>45.38</v>
      </c>
      <c r="BC19" s="22">
        <v>45.11</v>
      </c>
      <c r="BD19" s="22">
        <v>44.82</v>
      </c>
      <c r="BE19" s="22">
        <v>44.92</v>
      </c>
      <c r="BF19" s="22">
        <v>44.71</v>
      </c>
      <c r="BG19" s="22">
        <v>44.55</v>
      </c>
      <c r="BH19" s="22">
        <v>44.3</v>
      </c>
      <c r="BI19" s="22">
        <v>43.9</v>
      </c>
      <c r="BJ19" s="22">
        <v>43.28</v>
      </c>
      <c r="BK19" s="22">
        <v>42.92</v>
      </c>
      <c r="BL19" s="22">
        <v>42.79</v>
      </c>
      <c r="BM19" s="22" t="e">
        <v>#N/A</v>
      </c>
      <c r="BN19" s="11">
        <v>38184</v>
      </c>
      <c r="BO19" s="11">
        <v>37254</v>
      </c>
      <c r="BP19" s="11">
        <v>36862</v>
      </c>
      <c r="BQ19" s="11">
        <v>36575</v>
      </c>
      <c r="BR19" s="11">
        <v>36335</v>
      </c>
      <c r="BS19" s="11">
        <v>36187</v>
      </c>
      <c r="BT19" s="11">
        <v>36502</v>
      </c>
      <c r="BU19" s="11">
        <v>36589</v>
      </c>
      <c r="BV19" s="11">
        <v>36552</v>
      </c>
      <c r="BW19" s="11">
        <v>36232</v>
      </c>
      <c r="BX19" s="11">
        <v>36511</v>
      </c>
      <c r="BY19" s="11">
        <v>34635</v>
      </c>
      <c r="BZ19" s="11">
        <v>35575</v>
      </c>
      <c r="CA19" s="11">
        <v>37938</v>
      </c>
      <c r="CB19" s="11">
        <v>39492</v>
      </c>
      <c r="CC19" s="11">
        <v>44242</v>
      </c>
      <c r="CD19" s="11">
        <v>48661</v>
      </c>
      <c r="CE19" s="11">
        <v>49792</v>
      </c>
      <c r="CF19" s="11">
        <v>51880</v>
      </c>
      <c r="CG19" s="11">
        <v>53467</v>
      </c>
      <c r="CH19" s="11">
        <v>55611</v>
      </c>
      <c r="CI19" s="11">
        <v>58445</v>
      </c>
      <c r="CJ19" s="11">
        <v>61571</v>
      </c>
      <c r="CK19" s="11">
        <v>64960</v>
      </c>
      <c r="CL19" s="11">
        <v>66787</v>
      </c>
      <c r="CM19" s="11" t="e">
        <v>#N/A</v>
      </c>
      <c r="CN19" s="11">
        <v>2629</v>
      </c>
      <c r="CO19" s="11">
        <v>2469</v>
      </c>
      <c r="CP19" s="11">
        <v>2385</v>
      </c>
      <c r="CQ19" s="11">
        <v>2312</v>
      </c>
      <c r="CR19" s="11">
        <v>2260</v>
      </c>
      <c r="CS19" s="11">
        <v>2185</v>
      </c>
      <c r="CT19" s="11">
        <v>2205</v>
      </c>
      <c r="CU19" s="11">
        <v>2254</v>
      </c>
      <c r="CV19" s="11">
        <v>2134</v>
      </c>
      <c r="CW19" s="11">
        <v>2212</v>
      </c>
      <c r="CX19" s="11">
        <v>2148</v>
      </c>
      <c r="CY19" s="11">
        <v>1959</v>
      </c>
      <c r="CZ19">
        <v>2112</v>
      </c>
      <c r="DA19" s="11">
        <v>2037</v>
      </c>
      <c r="DB19">
        <v>2289</v>
      </c>
      <c r="DC19" s="11">
        <v>2469</v>
      </c>
      <c r="DD19" s="11">
        <v>2617</v>
      </c>
      <c r="DE19" s="11">
        <v>2725</v>
      </c>
      <c r="DF19" s="11">
        <v>2811</v>
      </c>
      <c r="DG19" s="11">
        <v>2672</v>
      </c>
      <c r="DH19" s="11">
        <v>2831</v>
      </c>
      <c r="DI19" s="11">
        <v>2887</v>
      </c>
      <c r="DJ19" s="11">
        <v>2808</v>
      </c>
      <c r="DK19" s="11">
        <v>2743</v>
      </c>
      <c r="DL19" s="11">
        <v>2669</v>
      </c>
      <c r="DM19" s="11" t="e">
        <v>#N/A</v>
      </c>
      <c r="DN19" s="11">
        <v>3623</v>
      </c>
      <c r="DO19" s="11">
        <v>3543</v>
      </c>
      <c r="DP19" s="11">
        <v>3668</v>
      </c>
      <c r="DQ19" s="11">
        <v>3620</v>
      </c>
      <c r="DR19" s="11">
        <v>3483</v>
      </c>
      <c r="DS19" s="11">
        <v>3463</v>
      </c>
      <c r="DT19" s="11">
        <v>3376</v>
      </c>
      <c r="DU19" s="11">
        <v>3420</v>
      </c>
      <c r="DV19" s="11">
        <v>3524</v>
      </c>
      <c r="DW19" s="11">
        <v>3468</v>
      </c>
      <c r="DX19" s="11">
        <v>3464</v>
      </c>
      <c r="DY19" s="11">
        <v>3429</v>
      </c>
      <c r="DZ19" s="11">
        <v>3361</v>
      </c>
      <c r="EA19" s="11">
        <v>3439</v>
      </c>
      <c r="EB19" s="11">
        <v>3268</v>
      </c>
      <c r="EC19" s="11">
        <v>3448</v>
      </c>
      <c r="ED19" s="11">
        <v>3341</v>
      </c>
      <c r="EE19" s="11">
        <v>3465</v>
      </c>
      <c r="EF19" s="11">
        <v>3486</v>
      </c>
      <c r="EG19" s="11">
        <v>3476</v>
      </c>
      <c r="EH19" s="11">
        <v>3629</v>
      </c>
      <c r="EI19" s="11">
        <v>3630</v>
      </c>
      <c r="EJ19" s="11">
        <v>3664</v>
      </c>
      <c r="EK19" s="11">
        <v>3590</v>
      </c>
      <c r="EL19" s="11">
        <v>3379</v>
      </c>
      <c r="EM19" s="11" t="e">
        <v>#N/A</v>
      </c>
      <c r="EN19" s="11">
        <v>7980</v>
      </c>
      <c r="EO19" s="11">
        <v>8286</v>
      </c>
      <c r="EP19" s="11">
        <v>8429</v>
      </c>
      <c r="EQ19" s="11">
        <v>8280</v>
      </c>
      <c r="ER19" s="11">
        <v>7942</v>
      </c>
      <c r="ES19" s="11">
        <v>8384</v>
      </c>
      <c r="ET19" s="11">
        <v>8488</v>
      </c>
      <c r="EU19" s="11">
        <v>8400</v>
      </c>
      <c r="EV19" s="11">
        <v>8687</v>
      </c>
      <c r="EW19" s="11">
        <v>8772</v>
      </c>
      <c r="EX19" s="11">
        <v>9333</v>
      </c>
      <c r="EY19" s="11">
        <v>10079</v>
      </c>
      <c r="EZ19" s="11">
        <v>10673</v>
      </c>
      <c r="FA19" s="11">
        <v>12371</v>
      </c>
      <c r="FB19" s="11">
        <v>12893</v>
      </c>
      <c r="FC19" s="11">
        <v>15193</v>
      </c>
      <c r="FD19" s="11">
        <v>17089</v>
      </c>
      <c r="FE19" s="11">
        <v>10860</v>
      </c>
      <c r="FF19" s="11">
        <v>12540</v>
      </c>
      <c r="FG19" s="11">
        <v>12240</v>
      </c>
      <c r="FH19" s="11">
        <v>11127</v>
      </c>
      <c r="FI19" s="11">
        <v>13235</v>
      </c>
      <c r="FJ19" s="11">
        <v>15226</v>
      </c>
      <c r="FK19" s="11">
        <v>15392</v>
      </c>
      <c r="FL19" s="11">
        <v>13751</v>
      </c>
      <c r="FM19" s="11" t="e">
        <v>#N/A</v>
      </c>
      <c r="FN19" s="11">
        <v>10270</v>
      </c>
      <c r="FO19" s="11">
        <v>9167</v>
      </c>
      <c r="FP19" s="11">
        <v>8960</v>
      </c>
      <c r="FQ19" s="11">
        <v>9453</v>
      </c>
      <c r="FR19" s="11">
        <v>9061</v>
      </c>
      <c r="FS19" s="11">
        <v>9109</v>
      </c>
      <c r="FT19" s="11">
        <v>8651</v>
      </c>
      <c r="FU19" s="11">
        <v>9243</v>
      </c>
      <c r="FV19" s="11">
        <v>9997</v>
      </c>
      <c r="FW19" s="11">
        <v>9833</v>
      </c>
      <c r="FX19" s="11">
        <v>9783</v>
      </c>
      <c r="FY19" s="11">
        <v>9937</v>
      </c>
      <c r="FZ19" s="11">
        <v>9857</v>
      </c>
      <c r="GA19" s="11">
        <v>10951</v>
      </c>
      <c r="GB19" s="11">
        <v>12343</v>
      </c>
      <c r="GC19" s="11">
        <v>11564</v>
      </c>
      <c r="GD19" s="11">
        <v>14175</v>
      </c>
      <c r="GE19" s="11">
        <v>12403</v>
      </c>
      <c r="GF19" s="11">
        <v>11651</v>
      </c>
      <c r="GG19" s="11">
        <v>12477</v>
      </c>
      <c r="GH19" s="11">
        <v>10871</v>
      </c>
      <c r="GI19" s="11">
        <v>11552</v>
      </c>
      <c r="GJ19" s="11">
        <v>11737</v>
      </c>
      <c r="GK19" s="11">
        <v>11856</v>
      </c>
      <c r="GL19" s="11">
        <v>12517</v>
      </c>
      <c r="GM19" s="11" t="e">
        <v>#N/A</v>
      </c>
      <c r="GN19">
        <v>267331</v>
      </c>
      <c r="GO19">
        <v>267430</v>
      </c>
      <c r="GP19">
        <v>267369</v>
      </c>
      <c r="GQ19">
        <v>267302</v>
      </c>
      <c r="GR19">
        <v>267246</v>
      </c>
      <c r="GS19">
        <v>267194</v>
      </c>
      <c r="GT19">
        <v>267146</v>
      </c>
      <c r="GU19">
        <v>267110</v>
      </c>
      <c r="GV19">
        <v>267082</v>
      </c>
      <c r="GW19">
        <v>267058</v>
      </c>
      <c r="GX19">
        <v>267047</v>
      </c>
      <c r="GY19">
        <v>266812</v>
      </c>
      <c r="GZ19">
        <v>266586</v>
      </c>
      <c r="HA19">
        <v>266357</v>
      </c>
      <c r="HB19">
        <v>266133</v>
      </c>
      <c r="HC19">
        <v>265900</v>
      </c>
      <c r="HD19">
        <v>265680</v>
      </c>
      <c r="HE19">
        <v>265451</v>
      </c>
      <c r="HF19">
        <v>265197</v>
      </c>
      <c r="HG19">
        <v>264957</v>
      </c>
      <c r="HH19">
        <v>264704</v>
      </c>
      <c r="HI19">
        <v>264434</v>
      </c>
      <c r="HJ19">
        <v>264156</v>
      </c>
      <c r="HK19">
        <v>263880</v>
      </c>
      <c r="HL19">
        <v>263617</v>
      </c>
      <c r="HM19">
        <v>263357</v>
      </c>
      <c r="HN19">
        <v>263091</v>
      </c>
      <c r="HO19">
        <v>42.78</v>
      </c>
      <c r="HP19">
        <v>42.66</v>
      </c>
      <c r="HQ19">
        <v>42.56</v>
      </c>
      <c r="HR19">
        <v>42.46</v>
      </c>
      <c r="HS19">
        <v>42.4</v>
      </c>
      <c r="HT19">
        <v>42.4</v>
      </c>
      <c r="HU19">
        <v>42.43</v>
      </c>
      <c r="HV19">
        <v>42.47</v>
      </c>
      <c r="HW19">
        <v>42.54</v>
      </c>
      <c r="HX19">
        <v>42.59</v>
      </c>
      <c r="HY19">
        <v>42.62</v>
      </c>
      <c r="HZ19">
        <v>42.65</v>
      </c>
      <c r="IA19">
        <v>42.67</v>
      </c>
      <c r="IB19">
        <v>42.66</v>
      </c>
      <c r="IC19">
        <v>42.64</v>
      </c>
      <c r="ID19">
        <v>42.64</v>
      </c>
      <c r="IE19">
        <v>42.64</v>
      </c>
      <c r="IF19">
        <v>42.63</v>
      </c>
      <c r="IG19">
        <v>42.6</v>
      </c>
      <c r="IH19">
        <v>42.55</v>
      </c>
      <c r="II19">
        <v>42.46</v>
      </c>
      <c r="IJ19">
        <v>42.36</v>
      </c>
      <c r="IK19">
        <v>42.25</v>
      </c>
      <c r="IL19">
        <v>42.15</v>
      </c>
      <c r="IM19">
        <v>42.04</v>
      </c>
      <c r="IN19">
        <v>41.94</v>
      </c>
      <c r="IO19">
        <v>41.83</v>
      </c>
      <c r="IP19">
        <v>2822</v>
      </c>
      <c r="IQ19">
        <v>2847</v>
      </c>
      <c r="IR19">
        <v>2853</v>
      </c>
      <c r="IS19">
        <v>2832</v>
      </c>
      <c r="IT19">
        <v>2814</v>
      </c>
      <c r="IU19">
        <v>2795</v>
      </c>
      <c r="IV19">
        <v>2777</v>
      </c>
      <c r="IW19">
        <v>2763</v>
      </c>
      <c r="IX19">
        <v>2750</v>
      </c>
      <c r="IY19">
        <v>2742</v>
      </c>
      <c r="IZ19">
        <v>2738</v>
      </c>
      <c r="JA19">
        <v>2734</v>
      </c>
      <c r="JB19">
        <v>2736</v>
      </c>
      <c r="JC19">
        <v>2736</v>
      </c>
      <c r="JD19">
        <v>2744</v>
      </c>
      <c r="JE19">
        <v>2752</v>
      </c>
      <c r="JF19">
        <v>2763</v>
      </c>
      <c r="JG19">
        <v>2775</v>
      </c>
      <c r="JH19">
        <v>2789</v>
      </c>
      <c r="JI19">
        <v>2804</v>
      </c>
      <c r="JJ19">
        <v>2820</v>
      </c>
      <c r="JK19">
        <v>2834</v>
      </c>
      <c r="JL19">
        <v>2848</v>
      </c>
      <c r="JM19">
        <v>2859</v>
      </c>
      <c r="JN19">
        <v>2871</v>
      </c>
      <c r="JO19">
        <v>2878</v>
      </c>
      <c r="JP19">
        <v>2884</v>
      </c>
      <c r="JQ19">
        <v>3465</v>
      </c>
      <c r="JR19">
        <v>3446</v>
      </c>
      <c r="JS19">
        <v>3415</v>
      </c>
      <c r="JT19">
        <v>3395</v>
      </c>
      <c r="JU19">
        <v>3378</v>
      </c>
      <c r="JV19">
        <v>3361</v>
      </c>
      <c r="JW19">
        <v>3341</v>
      </c>
      <c r="JX19">
        <v>3322</v>
      </c>
      <c r="JY19">
        <v>3307</v>
      </c>
      <c r="JZ19">
        <v>3293</v>
      </c>
      <c r="KA19">
        <v>3274</v>
      </c>
      <c r="KB19">
        <v>3272</v>
      </c>
      <c r="KC19">
        <v>3265</v>
      </c>
      <c r="KD19">
        <v>3256</v>
      </c>
      <c r="KE19">
        <v>3250</v>
      </c>
      <c r="KF19">
        <v>3250</v>
      </c>
      <c r="KG19">
        <v>3243</v>
      </c>
      <c r="KH19">
        <v>3246</v>
      </c>
      <c r="KI19">
        <v>3263</v>
      </c>
      <c r="KJ19">
        <v>3262</v>
      </c>
      <c r="KK19">
        <v>3270</v>
      </c>
      <c r="KL19">
        <v>3271</v>
      </c>
      <c r="KM19">
        <v>3283</v>
      </c>
      <c r="KN19">
        <v>3278</v>
      </c>
      <c r="KO19">
        <v>3270</v>
      </c>
      <c r="KP19">
        <v>3266</v>
      </c>
      <c r="KQ19">
        <v>3263</v>
      </c>
      <c r="KR19">
        <v>690</v>
      </c>
      <c r="KS19">
        <v>698</v>
      </c>
      <c r="KT19">
        <v>501</v>
      </c>
      <c r="KU19">
        <v>496</v>
      </c>
      <c r="KV19">
        <v>508</v>
      </c>
      <c r="KW19">
        <v>514</v>
      </c>
      <c r="KX19">
        <v>516</v>
      </c>
      <c r="KY19">
        <v>523</v>
      </c>
      <c r="KZ19">
        <v>529</v>
      </c>
      <c r="LA19">
        <v>527</v>
      </c>
      <c r="LB19">
        <v>525</v>
      </c>
      <c r="LC19">
        <v>303</v>
      </c>
      <c r="LD19">
        <v>303</v>
      </c>
      <c r="LE19">
        <v>291</v>
      </c>
      <c r="LF19">
        <v>282</v>
      </c>
      <c r="LG19">
        <v>265</v>
      </c>
      <c r="LH19">
        <v>260</v>
      </c>
      <c r="LI19">
        <v>242</v>
      </c>
      <c r="LJ19">
        <v>220</v>
      </c>
      <c r="LK19">
        <v>218</v>
      </c>
      <c r="LL19">
        <v>197</v>
      </c>
      <c r="LM19">
        <v>167</v>
      </c>
      <c r="LN19">
        <v>157</v>
      </c>
      <c r="LO19">
        <v>143</v>
      </c>
      <c r="LP19">
        <v>136</v>
      </c>
      <c r="LQ19">
        <v>128</v>
      </c>
      <c r="LR19">
        <v>113</v>
      </c>
    </row>
    <row r="20" spans="2:330" x14ac:dyDescent="0.35">
      <c r="B20" s="2" t="s">
        <v>23</v>
      </c>
      <c r="C20" s="1" t="s">
        <v>323</v>
      </c>
      <c r="D20" s="1" t="s">
        <v>324</v>
      </c>
      <c r="E20" s="1">
        <v>5515000</v>
      </c>
      <c r="F20" s="11">
        <v>151811</v>
      </c>
      <c r="G20" s="11">
        <v>220953</v>
      </c>
      <c r="H20" s="11">
        <v>251947</v>
      </c>
      <c r="I20" s="11">
        <v>246186</v>
      </c>
      <c r="J20" t="e">
        <v>#N/A</v>
      </c>
      <c r="K20" t="e">
        <v>#N/A</v>
      </c>
      <c r="L20" s="11">
        <v>6070</v>
      </c>
      <c r="M20" s="11">
        <v>10824</v>
      </c>
      <c r="N20" s="11">
        <v>265609</v>
      </c>
      <c r="O20" s="11">
        <v>267197</v>
      </c>
      <c r="P20" s="11">
        <v>268945</v>
      </c>
      <c r="Q20" s="11">
        <v>269579</v>
      </c>
      <c r="R20" s="11">
        <v>270038</v>
      </c>
      <c r="S20" s="11">
        <v>270868</v>
      </c>
      <c r="T20" s="11">
        <v>272106</v>
      </c>
      <c r="U20" s="11">
        <v>272951</v>
      </c>
      <c r="V20" s="11">
        <v>273875</v>
      </c>
      <c r="W20" s="11">
        <v>275543</v>
      </c>
      <c r="X20" s="11">
        <v>279803</v>
      </c>
      <c r="Y20" s="11">
        <v>293393</v>
      </c>
      <c r="Z20" s="11">
        <v>296599</v>
      </c>
      <c r="AA20" s="11">
        <v>299708</v>
      </c>
      <c r="AB20" s="11">
        <v>302178</v>
      </c>
      <c r="AC20" s="11">
        <v>310039</v>
      </c>
      <c r="AD20" s="11">
        <v>311846</v>
      </c>
      <c r="AE20" s="11">
        <v>313559</v>
      </c>
      <c r="AF20" s="11">
        <v>314319</v>
      </c>
      <c r="AG20" s="11">
        <v>315293</v>
      </c>
      <c r="AH20" s="11">
        <v>316403</v>
      </c>
      <c r="AI20" s="11">
        <v>317713</v>
      </c>
      <c r="AJ20" s="11">
        <v>305222</v>
      </c>
      <c r="AK20" s="11">
        <v>307071</v>
      </c>
      <c r="AL20" s="11">
        <v>308258</v>
      </c>
      <c r="AM20" s="11" t="e">
        <v>#N/A</v>
      </c>
      <c r="AN20" s="22">
        <v>37.5</v>
      </c>
      <c r="AO20" s="22">
        <v>37.869999999999997</v>
      </c>
      <c r="AP20" s="22">
        <v>38.270000000000003</v>
      </c>
      <c r="AQ20" s="22">
        <v>38.700000000000003</v>
      </c>
      <c r="AR20" s="22">
        <v>39.15</v>
      </c>
      <c r="AS20" s="22">
        <v>39.549999999999997</v>
      </c>
      <c r="AT20" s="22">
        <v>39.92</v>
      </c>
      <c r="AU20" s="22">
        <v>40.32</v>
      </c>
      <c r="AV20" s="22">
        <v>40.69</v>
      </c>
      <c r="AW20" s="22">
        <v>40.98</v>
      </c>
      <c r="AX20" s="22">
        <v>41.07</v>
      </c>
      <c r="AY20" s="22">
        <v>39.43</v>
      </c>
      <c r="AZ20" s="22">
        <v>39.26</v>
      </c>
      <c r="BA20" s="22">
        <v>39.1</v>
      </c>
      <c r="BB20" s="22">
        <v>38.97</v>
      </c>
      <c r="BC20" s="22">
        <v>38.380000000000003</v>
      </c>
      <c r="BD20" s="22">
        <v>38.31</v>
      </c>
      <c r="BE20" s="22">
        <v>38.28</v>
      </c>
      <c r="BF20" s="22">
        <v>38.369999999999997</v>
      </c>
      <c r="BG20" s="22">
        <v>38.479999999999997</v>
      </c>
      <c r="BH20" s="22">
        <v>38.64</v>
      </c>
      <c r="BI20" s="22">
        <v>38.67</v>
      </c>
      <c r="BJ20" s="22">
        <v>39.07</v>
      </c>
      <c r="BK20" s="22">
        <v>39.03</v>
      </c>
      <c r="BL20" s="22">
        <v>39.049999999999997</v>
      </c>
      <c r="BM20" s="22" t="e">
        <v>#N/A</v>
      </c>
      <c r="BN20" s="11">
        <v>20491</v>
      </c>
      <c r="BO20" s="11">
        <v>20787</v>
      </c>
      <c r="BP20" s="11">
        <v>21317</v>
      </c>
      <c r="BQ20" s="11">
        <v>21141</v>
      </c>
      <c r="BR20" s="11">
        <v>20426</v>
      </c>
      <c r="BS20" s="11">
        <v>19777</v>
      </c>
      <c r="BT20" s="11">
        <v>19568</v>
      </c>
      <c r="BU20" s="11">
        <v>19173</v>
      </c>
      <c r="BV20" s="11">
        <v>18709</v>
      </c>
      <c r="BW20" s="11">
        <v>18499</v>
      </c>
      <c r="BX20" s="11">
        <v>19093</v>
      </c>
      <c r="BY20" s="11">
        <v>21767</v>
      </c>
      <c r="BZ20" s="11">
        <v>22792</v>
      </c>
      <c r="CA20" s="11">
        <v>23908</v>
      </c>
      <c r="CB20" s="11">
        <v>25348</v>
      </c>
      <c r="CC20" s="11">
        <v>29370</v>
      </c>
      <c r="CD20" s="11">
        <v>30958</v>
      </c>
      <c r="CE20" s="11">
        <v>32333</v>
      </c>
      <c r="CF20" s="11">
        <v>33071</v>
      </c>
      <c r="CG20" s="11">
        <v>33909</v>
      </c>
      <c r="CH20" s="11">
        <v>34312</v>
      </c>
      <c r="CI20" s="11">
        <v>35281</v>
      </c>
      <c r="CJ20" s="11">
        <v>34500</v>
      </c>
      <c r="CK20" s="11">
        <v>35927</v>
      </c>
      <c r="CL20" s="11">
        <v>36902</v>
      </c>
      <c r="CM20" s="11" t="e">
        <v>#N/A</v>
      </c>
      <c r="CN20" s="11">
        <v>2798</v>
      </c>
      <c r="CO20" s="11">
        <v>2617</v>
      </c>
      <c r="CP20" s="11">
        <v>2506</v>
      </c>
      <c r="CQ20" s="11">
        <v>2607</v>
      </c>
      <c r="CR20" s="11">
        <v>2520</v>
      </c>
      <c r="CS20" s="11">
        <v>2445</v>
      </c>
      <c r="CT20" s="11">
        <v>2504</v>
      </c>
      <c r="CU20" s="11">
        <v>2500</v>
      </c>
      <c r="CV20" s="11">
        <v>2565</v>
      </c>
      <c r="CW20" s="11">
        <v>2542</v>
      </c>
      <c r="CX20" s="11">
        <v>2750</v>
      </c>
      <c r="CY20" s="11">
        <v>2714</v>
      </c>
      <c r="CZ20">
        <v>2635</v>
      </c>
      <c r="DA20" s="11">
        <v>2850</v>
      </c>
      <c r="DB20">
        <v>2919</v>
      </c>
      <c r="DC20" s="11">
        <v>3134</v>
      </c>
      <c r="DD20" s="11">
        <v>3267</v>
      </c>
      <c r="DE20" s="11">
        <v>3131</v>
      </c>
      <c r="DF20" s="11">
        <v>3159</v>
      </c>
      <c r="DG20" s="11">
        <v>3079</v>
      </c>
      <c r="DH20" s="11">
        <v>3057</v>
      </c>
      <c r="DI20" s="11">
        <v>3025</v>
      </c>
      <c r="DJ20" s="11">
        <v>2833</v>
      </c>
      <c r="DK20" s="11">
        <v>2568</v>
      </c>
      <c r="DL20" s="11">
        <v>2580</v>
      </c>
      <c r="DM20" s="11" t="e">
        <v>#N/A</v>
      </c>
      <c r="DN20" s="11">
        <v>2214</v>
      </c>
      <c r="DO20" s="11">
        <v>2257</v>
      </c>
      <c r="DP20" s="11">
        <v>2297</v>
      </c>
      <c r="DQ20" s="11">
        <v>2329</v>
      </c>
      <c r="DR20" s="11">
        <v>2300</v>
      </c>
      <c r="DS20" s="11">
        <v>2319</v>
      </c>
      <c r="DT20" s="11">
        <v>2303</v>
      </c>
      <c r="DU20" s="11">
        <v>2281</v>
      </c>
      <c r="DV20" s="11">
        <v>2461</v>
      </c>
      <c r="DW20" s="11">
        <v>2420</v>
      </c>
      <c r="DX20" s="11">
        <v>2407</v>
      </c>
      <c r="DY20" s="11">
        <v>2462</v>
      </c>
      <c r="DZ20" s="11">
        <v>2416</v>
      </c>
      <c r="EA20" s="11">
        <v>2484</v>
      </c>
      <c r="EB20" s="11">
        <v>2582</v>
      </c>
      <c r="EC20" s="11">
        <v>2642</v>
      </c>
      <c r="ED20" s="11">
        <v>2639</v>
      </c>
      <c r="EE20" s="11">
        <v>2668</v>
      </c>
      <c r="EF20" s="11">
        <v>2680</v>
      </c>
      <c r="EG20" s="11">
        <v>2674</v>
      </c>
      <c r="EH20" s="11">
        <v>2730</v>
      </c>
      <c r="EI20" s="11">
        <v>2838</v>
      </c>
      <c r="EJ20" s="11">
        <v>3074</v>
      </c>
      <c r="EK20" s="11">
        <v>2889</v>
      </c>
      <c r="EL20" s="11">
        <v>2815</v>
      </c>
      <c r="EM20" s="11" t="e">
        <v>#N/A</v>
      </c>
      <c r="EN20" s="11">
        <v>15890</v>
      </c>
      <c r="EO20" s="11">
        <v>16115</v>
      </c>
      <c r="EP20" s="11">
        <v>16060</v>
      </c>
      <c r="EQ20" s="11">
        <v>15241</v>
      </c>
      <c r="ER20" s="11">
        <v>15649</v>
      </c>
      <c r="ES20" s="11">
        <v>15333</v>
      </c>
      <c r="ET20" s="11">
        <v>15129</v>
      </c>
      <c r="EU20" s="11">
        <v>15365</v>
      </c>
      <c r="EV20" s="11">
        <v>15926</v>
      </c>
      <c r="EW20" s="11">
        <v>17124</v>
      </c>
      <c r="EX20" s="11">
        <v>18874</v>
      </c>
      <c r="EY20" s="11">
        <v>28052</v>
      </c>
      <c r="EZ20" s="11">
        <v>20989</v>
      </c>
      <c r="FA20" s="11">
        <v>21450</v>
      </c>
      <c r="FB20" s="11">
        <v>21774</v>
      </c>
      <c r="FC20" s="11">
        <v>26623</v>
      </c>
      <c r="FD20" s="11">
        <v>22280</v>
      </c>
      <c r="FE20" s="11">
        <v>23680</v>
      </c>
      <c r="FF20" s="11">
        <v>21621</v>
      </c>
      <c r="FG20" s="11">
        <v>20546</v>
      </c>
      <c r="FH20" s="11">
        <v>18760</v>
      </c>
      <c r="FI20" s="11">
        <v>19732</v>
      </c>
      <c r="FJ20" s="11">
        <v>24704</v>
      </c>
      <c r="FK20" s="11">
        <v>22951</v>
      </c>
      <c r="FL20" s="11">
        <v>21408</v>
      </c>
      <c r="FM20" s="11" t="e">
        <v>#N/A</v>
      </c>
      <c r="FN20" s="11">
        <v>15535</v>
      </c>
      <c r="FO20" s="11">
        <v>14887</v>
      </c>
      <c r="FP20" s="11">
        <v>14521</v>
      </c>
      <c r="FQ20" s="11">
        <v>14885</v>
      </c>
      <c r="FR20" s="11">
        <v>15418</v>
      </c>
      <c r="FS20" s="11">
        <v>14637</v>
      </c>
      <c r="FT20" s="11">
        <v>14095</v>
      </c>
      <c r="FU20" s="11">
        <v>14739</v>
      </c>
      <c r="FV20" s="11">
        <v>15111</v>
      </c>
      <c r="FW20" s="11">
        <v>15577</v>
      </c>
      <c r="FX20" s="11">
        <v>14954</v>
      </c>
      <c r="FY20" s="11">
        <v>16347</v>
      </c>
      <c r="FZ20" s="11">
        <v>18035</v>
      </c>
      <c r="GA20" s="11">
        <v>18772</v>
      </c>
      <c r="GB20" s="11">
        <v>20037</v>
      </c>
      <c r="GC20" s="11">
        <v>19508</v>
      </c>
      <c r="GD20" s="11">
        <v>21127</v>
      </c>
      <c r="GE20" s="11">
        <v>22720</v>
      </c>
      <c r="GF20" s="11">
        <v>21433</v>
      </c>
      <c r="GG20" s="11">
        <v>20173</v>
      </c>
      <c r="GH20" s="11">
        <v>18236</v>
      </c>
      <c r="GI20" s="11">
        <v>18853</v>
      </c>
      <c r="GJ20" s="11">
        <v>21239</v>
      </c>
      <c r="GK20" s="11">
        <v>20767</v>
      </c>
      <c r="GL20" s="11">
        <v>20153</v>
      </c>
      <c r="GM20" s="11" t="e">
        <v>#N/A</v>
      </c>
      <c r="GN20">
        <v>308249</v>
      </c>
      <c r="GO20">
        <v>309317</v>
      </c>
      <c r="GP20">
        <v>310016</v>
      </c>
      <c r="GQ20">
        <v>310584</v>
      </c>
      <c r="GR20">
        <v>311031</v>
      </c>
      <c r="GS20">
        <v>311420</v>
      </c>
      <c r="GT20">
        <v>311759</v>
      </c>
      <c r="GU20">
        <v>312091</v>
      </c>
      <c r="GV20">
        <v>312425</v>
      </c>
      <c r="GW20">
        <v>312797</v>
      </c>
      <c r="GX20">
        <v>313224</v>
      </c>
      <c r="GY20">
        <v>313458</v>
      </c>
      <c r="GZ20">
        <v>313745</v>
      </c>
      <c r="HA20">
        <v>314072</v>
      </c>
      <c r="HB20">
        <v>314386</v>
      </c>
      <c r="HC20">
        <v>314698</v>
      </c>
      <c r="HD20">
        <v>314998</v>
      </c>
      <c r="HE20">
        <v>315262</v>
      </c>
      <c r="HF20">
        <v>315442</v>
      </c>
      <c r="HG20">
        <v>315521</v>
      </c>
      <c r="HH20">
        <v>315511</v>
      </c>
      <c r="HI20">
        <v>315451</v>
      </c>
      <c r="HJ20">
        <v>315342</v>
      </c>
      <c r="HK20">
        <v>315173</v>
      </c>
      <c r="HL20">
        <v>314971</v>
      </c>
      <c r="HM20">
        <v>314726</v>
      </c>
      <c r="HN20">
        <v>314442</v>
      </c>
      <c r="HO20">
        <v>39.06</v>
      </c>
      <c r="HP20">
        <v>39.08</v>
      </c>
      <c r="HQ20">
        <v>39.14</v>
      </c>
      <c r="HR20">
        <v>39.21</v>
      </c>
      <c r="HS20">
        <v>39.299999999999997</v>
      </c>
      <c r="HT20">
        <v>39.409999999999997</v>
      </c>
      <c r="HU20">
        <v>39.51</v>
      </c>
      <c r="HV20">
        <v>39.6</v>
      </c>
      <c r="HW20">
        <v>39.700000000000003</v>
      </c>
      <c r="HX20">
        <v>39.79</v>
      </c>
      <c r="HY20">
        <v>39.869999999999997</v>
      </c>
      <c r="HZ20">
        <v>39.950000000000003</v>
      </c>
      <c r="IA20">
        <v>40.07</v>
      </c>
      <c r="IB20">
        <v>40.200000000000003</v>
      </c>
      <c r="IC20">
        <v>40.32</v>
      </c>
      <c r="ID20">
        <v>40.43</v>
      </c>
      <c r="IE20">
        <v>40.54</v>
      </c>
      <c r="IF20">
        <v>40.64</v>
      </c>
      <c r="IG20">
        <v>40.729999999999997</v>
      </c>
      <c r="IH20">
        <v>40.82</v>
      </c>
      <c r="II20">
        <v>40.92</v>
      </c>
      <c r="IJ20">
        <v>41.01</v>
      </c>
      <c r="IK20">
        <v>41.05</v>
      </c>
      <c r="IL20">
        <v>41.05</v>
      </c>
      <c r="IM20">
        <v>41.06</v>
      </c>
      <c r="IN20">
        <v>41.06</v>
      </c>
      <c r="IO20">
        <v>41.03</v>
      </c>
      <c r="IP20">
        <v>2578</v>
      </c>
      <c r="IQ20">
        <v>2659</v>
      </c>
      <c r="IR20">
        <v>2704</v>
      </c>
      <c r="IS20">
        <v>2719</v>
      </c>
      <c r="IT20">
        <v>2738</v>
      </c>
      <c r="IU20">
        <v>2760</v>
      </c>
      <c r="IV20">
        <v>2783</v>
      </c>
      <c r="IW20">
        <v>2805</v>
      </c>
      <c r="IX20">
        <v>2827</v>
      </c>
      <c r="IY20">
        <v>2847</v>
      </c>
      <c r="IZ20">
        <v>2864</v>
      </c>
      <c r="JA20">
        <v>2872</v>
      </c>
      <c r="JB20">
        <v>2872</v>
      </c>
      <c r="JC20">
        <v>2866</v>
      </c>
      <c r="JD20">
        <v>2854</v>
      </c>
      <c r="JE20">
        <v>2838</v>
      </c>
      <c r="JF20">
        <v>2822</v>
      </c>
      <c r="JG20">
        <v>2806</v>
      </c>
      <c r="JH20">
        <v>2792</v>
      </c>
      <c r="JI20">
        <v>2781</v>
      </c>
      <c r="JJ20">
        <v>2777</v>
      </c>
      <c r="JK20">
        <v>2775</v>
      </c>
      <c r="JL20">
        <v>2780</v>
      </c>
      <c r="JM20">
        <v>2789</v>
      </c>
      <c r="JN20">
        <v>2802</v>
      </c>
      <c r="JO20">
        <v>2814</v>
      </c>
      <c r="JP20">
        <v>2824</v>
      </c>
      <c r="JQ20">
        <v>2857</v>
      </c>
      <c r="JR20">
        <v>2873</v>
      </c>
      <c r="JS20">
        <v>2891</v>
      </c>
      <c r="JT20">
        <v>2915</v>
      </c>
      <c r="JU20">
        <v>2947</v>
      </c>
      <c r="JV20">
        <v>2961</v>
      </c>
      <c r="JW20">
        <v>2982</v>
      </c>
      <c r="JX20">
        <v>2994</v>
      </c>
      <c r="JY20">
        <v>3007</v>
      </c>
      <c r="JZ20">
        <v>3014</v>
      </c>
      <c r="KA20">
        <v>3026</v>
      </c>
      <c r="KB20">
        <v>3037</v>
      </c>
      <c r="KC20">
        <v>3049</v>
      </c>
      <c r="KD20">
        <v>3063</v>
      </c>
      <c r="KE20">
        <v>3093</v>
      </c>
      <c r="KF20">
        <v>3115</v>
      </c>
      <c r="KG20">
        <v>3137</v>
      </c>
      <c r="KH20">
        <v>3175</v>
      </c>
      <c r="KI20">
        <v>3215</v>
      </c>
      <c r="KJ20">
        <v>3250</v>
      </c>
      <c r="KK20">
        <v>3293</v>
      </c>
      <c r="KL20">
        <v>3339</v>
      </c>
      <c r="KM20">
        <v>3374</v>
      </c>
      <c r="KN20">
        <v>3414</v>
      </c>
      <c r="KO20">
        <v>3445</v>
      </c>
      <c r="KP20">
        <v>3478</v>
      </c>
      <c r="KQ20">
        <v>3507</v>
      </c>
      <c r="KR20">
        <v>1457</v>
      </c>
      <c r="KS20">
        <v>1282</v>
      </c>
      <c r="KT20">
        <v>886</v>
      </c>
      <c r="KU20">
        <v>764</v>
      </c>
      <c r="KV20">
        <v>656</v>
      </c>
      <c r="KW20">
        <v>590</v>
      </c>
      <c r="KX20">
        <v>538</v>
      </c>
      <c r="KY20">
        <v>521</v>
      </c>
      <c r="KZ20">
        <v>514</v>
      </c>
      <c r="LA20">
        <v>539</v>
      </c>
      <c r="LB20">
        <v>589</v>
      </c>
      <c r="LC20">
        <v>399</v>
      </c>
      <c r="LD20">
        <v>464</v>
      </c>
      <c r="LE20">
        <v>524</v>
      </c>
      <c r="LF20">
        <v>553</v>
      </c>
      <c r="LG20">
        <v>589</v>
      </c>
      <c r="LH20">
        <v>615</v>
      </c>
      <c r="LI20">
        <v>633</v>
      </c>
      <c r="LJ20">
        <v>603</v>
      </c>
      <c r="LK20">
        <v>548</v>
      </c>
      <c r="LL20">
        <v>506</v>
      </c>
      <c r="LM20">
        <v>504</v>
      </c>
      <c r="LN20">
        <v>485</v>
      </c>
      <c r="LO20">
        <v>456</v>
      </c>
      <c r="LP20">
        <v>441</v>
      </c>
      <c r="LQ20">
        <v>419</v>
      </c>
      <c r="LR20">
        <v>399</v>
      </c>
    </row>
    <row r="21" spans="2:330" x14ac:dyDescent="0.35">
      <c r="B21" s="2" t="s">
        <v>24</v>
      </c>
      <c r="C21" s="1" t="s">
        <v>325</v>
      </c>
      <c r="D21" s="1" t="s">
        <v>135</v>
      </c>
      <c r="E21" s="1">
        <v>5554000</v>
      </c>
      <c r="F21" s="11">
        <v>221683</v>
      </c>
      <c r="G21" s="11">
        <v>244845</v>
      </c>
      <c r="H21" s="11">
        <v>277552</v>
      </c>
      <c r="I21" s="11">
        <v>307778</v>
      </c>
      <c r="J21" t="e">
        <v>#N/A</v>
      </c>
      <c r="K21" t="e">
        <v>#N/A</v>
      </c>
      <c r="L21" s="11">
        <v>7614</v>
      </c>
      <c r="M21" s="11">
        <v>12556</v>
      </c>
      <c r="N21" s="11">
        <v>359573</v>
      </c>
      <c r="O21" s="11">
        <v>362834</v>
      </c>
      <c r="P21" s="11">
        <v>364865</v>
      </c>
      <c r="Q21" s="11">
        <v>366679</v>
      </c>
      <c r="R21" s="11">
        <v>367457</v>
      </c>
      <c r="S21" s="11">
        <v>369112</v>
      </c>
      <c r="T21" s="11">
        <v>369500</v>
      </c>
      <c r="U21" s="11">
        <v>370196</v>
      </c>
      <c r="V21" s="11">
        <v>370323</v>
      </c>
      <c r="W21" s="11">
        <v>369666</v>
      </c>
      <c r="X21" s="11">
        <v>369633</v>
      </c>
      <c r="Y21" s="11">
        <v>364093</v>
      </c>
      <c r="Z21" s="11">
        <v>363819</v>
      </c>
      <c r="AA21" s="11">
        <v>364271</v>
      </c>
      <c r="AB21" s="11">
        <v>365191</v>
      </c>
      <c r="AC21" s="11">
        <v>369666</v>
      </c>
      <c r="AD21" s="11">
        <v>369226</v>
      </c>
      <c r="AE21" s="11">
        <v>369718</v>
      </c>
      <c r="AF21" s="11">
        <v>370676</v>
      </c>
      <c r="AG21" s="11">
        <v>371339</v>
      </c>
      <c r="AH21" s="11">
        <v>371898</v>
      </c>
      <c r="AI21" s="11">
        <v>373582</v>
      </c>
      <c r="AJ21" s="11">
        <v>377154</v>
      </c>
      <c r="AK21" s="11">
        <v>379787</v>
      </c>
      <c r="AL21" s="11">
        <v>380796</v>
      </c>
      <c r="AM21" s="11" t="e">
        <v>#N/A</v>
      </c>
      <c r="AN21" s="22">
        <v>36.53</v>
      </c>
      <c r="AO21" s="22">
        <v>37</v>
      </c>
      <c r="AP21" s="22">
        <v>37.51</v>
      </c>
      <c r="AQ21" s="22">
        <v>38.01</v>
      </c>
      <c r="AR21" s="22">
        <v>38.58</v>
      </c>
      <c r="AS21" s="22">
        <v>39.14</v>
      </c>
      <c r="AT21" s="22">
        <v>39.72</v>
      </c>
      <c r="AU21" s="22">
        <v>40.28</v>
      </c>
      <c r="AV21" s="22">
        <v>40.840000000000003</v>
      </c>
      <c r="AW21" s="22">
        <v>41.44</v>
      </c>
      <c r="AX21" s="22">
        <v>41.96</v>
      </c>
      <c r="AY21" s="22">
        <v>42.76</v>
      </c>
      <c r="AZ21" s="22">
        <v>43.28</v>
      </c>
      <c r="BA21" s="22">
        <v>43.71</v>
      </c>
      <c r="BB21" s="22">
        <v>44.06</v>
      </c>
      <c r="BC21" s="22">
        <v>44.05</v>
      </c>
      <c r="BD21" s="22">
        <v>44.41</v>
      </c>
      <c r="BE21" s="22">
        <v>44.63</v>
      </c>
      <c r="BF21" s="22">
        <v>44.76</v>
      </c>
      <c r="BG21" s="22">
        <v>44.87</v>
      </c>
      <c r="BH21" s="22">
        <v>44.92</v>
      </c>
      <c r="BI21" s="22">
        <v>44.87</v>
      </c>
      <c r="BJ21" s="22">
        <v>44.66</v>
      </c>
      <c r="BK21" s="22">
        <v>44.52</v>
      </c>
      <c r="BL21" s="22">
        <v>44.59</v>
      </c>
      <c r="BM21" s="22" t="e">
        <v>#N/A</v>
      </c>
      <c r="BN21" s="11">
        <v>23559</v>
      </c>
      <c r="BO21" s="11">
        <v>23936</v>
      </c>
      <c r="BP21" s="11">
        <v>24037</v>
      </c>
      <c r="BQ21" s="11">
        <v>24510</v>
      </c>
      <c r="BR21" s="11">
        <v>24123</v>
      </c>
      <c r="BS21" s="11">
        <v>24473</v>
      </c>
      <c r="BT21" s="11">
        <v>24518</v>
      </c>
      <c r="BU21" s="11">
        <v>25155</v>
      </c>
      <c r="BV21" s="11">
        <v>25597</v>
      </c>
      <c r="BW21" s="11">
        <v>25580</v>
      </c>
      <c r="BX21" s="11">
        <v>26220</v>
      </c>
      <c r="BY21" s="11">
        <v>22041</v>
      </c>
      <c r="BZ21" s="11">
        <v>22887</v>
      </c>
      <c r="CA21" s="11">
        <v>24341</v>
      </c>
      <c r="CB21" s="11">
        <v>26053</v>
      </c>
      <c r="CC21" s="11">
        <v>31359</v>
      </c>
      <c r="CD21" s="11">
        <v>31840</v>
      </c>
      <c r="CE21" s="11">
        <v>32968</v>
      </c>
      <c r="CF21" s="11">
        <v>34207</v>
      </c>
      <c r="CG21" s="11">
        <v>35147</v>
      </c>
      <c r="CH21" s="11">
        <v>35770</v>
      </c>
      <c r="CI21" s="11">
        <v>37039</v>
      </c>
      <c r="CJ21" s="11">
        <v>40430</v>
      </c>
      <c r="CK21" s="11">
        <v>42512</v>
      </c>
      <c r="CL21" s="11">
        <v>43100</v>
      </c>
      <c r="CM21" s="11" t="e">
        <v>#N/A</v>
      </c>
      <c r="CN21" s="11">
        <v>4123</v>
      </c>
      <c r="CO21" s="11">
        <v>4005</v>
      </c>
      <c r="CP21" s="11">
        <v>3793</v>
      </c>
      <c r="CQ21" s="11">
        <v>3682</v>
      </c>
      <c r="CR21" s="11">
        <v>3798</v>
      </c>
      <c r="CS21" s="11">
        <v>3551</v>
      </c>
      <c r="CT21" s="11">
        <v>3377</v>
      </c>
      <c r="CU21" s="11">
        <v>3451</v>
      </c>
      <c r="CV21" s="11">
        <v>3426</v>
      </c>
      <c r="CW21" s="11">
        <v>3234</v>
      </c>
      <c r="CX21" s="11">
        <v>3297</v>
      </c>
      <c r="CY21" s="11">
        <v>3227</v>
      </c>
      <c r="CZ21">
        <v>3201</v>
      </c>
      <c r="DA21" s="11">
        <v>3181</v>
      </c>
      <c r="DB21">
        <v>3317</v>
      </c>
      <c r="DC21" s="11">
        <v>3498</v>
      </c>
      <c r="DD21" s="11">
        <v>3622</v>
      </c>
      <c r="DE21" s="11">
        <v>3731</v>
      </c>
      <c r="DF21" s="11">
        <v>3822</v>
      </c>
      <c r="DG21" s="11">
        <v>3798</v>
      </c>
      <c r="DH21" s="11">
        <v>3828</v>
      </c>
      <c r="DI21" s="11">
        <v>4039</v>
      </c>
      <c r="DJ21" s="11">
        <v>3679</v>
      </c>
      <c r="DK21" s="11">
        <v>3590</v>
      </c>
      <c r="DL21" s="11">
        <v>3454</v>
      </c>
      <c r="DM21" s="11" t="e">
        <v>#N/A</v>
      </c>
      <c r="DN21" s="11">
        <v>3047</v>
      </c>
      <c r="DO21" s="11">
        <v>2939</v>
      </c>
      <c r="DP21" s="11">
        <v>3069</v>
      </c>
      <c r="DQ21" s="11">
        <v>3203</v>
      </c>
      <c r="DR21" s="11">
        <v>3010</v>
      </c>
      <c r="DS21" s="11">
        <v>2964</v>
      </c>
      <c r="DT21" s="11">
        <v>3134</v>
      </c>
      <c r="DU21" s="11">
        <v>3216</v>
      </c>
      <c r="DV21" s="11">
        <v>3286</v>
      </c>
      <c r="DW21" s="11">
        <v>3259</v>
      </c>
      <c r="DX21" s="11">
        <v>3326</v>
      </c>
      <c r="DY21" s="11">
        <v>3403</v>
      </c>
      <c r="DZ21" s="11">
        <v>3366</v>
      </c>
      <c r="EA21" s="11">
        <v>3435</v>
      </c>
      <c r="EB21" s="11">
        <v>3407</v>
      </c>
      <c r="EC21" s="11">
        <v>3681</v>
      </c>
      <c r="ED21" s="11">
        <v>3566</v>
      </c>
      <c r="EE21" s="11">
        <v>3714</v>
      </c>
      <c r="EF21" s="11">
        <v>3767</v>
      </c>
      <c r="EG21" s="11">
        <v>3776</v>
      </c>
      <c r="EH21" s="11">
        <v>4060</v>
      </c>
      <c r="EI21" s="11">
        <v>4039</v>
      </c>
      <c r="EJ21" s="11">
        <v>4502</v>
      </c>
      <c r="EK21" s="11">
        <v>4335</v>
      </c>
      <c r="EL21" s="11">
        <v>4203</v>
      </c>
      <c r="EM21" s="11" t="e">
        <v>#N/A</v>
      </c>
      <c r="EN21" s="11">
        <v>15741</v>
      </c>
      <c r="EO21" s="11">
        <v>16757</v>
      </c>
      <c r="EP21" s="11">
        <v>16211</v>
      </c>
      <c r="EQ21" s="11">
        <v>15870</v>
      </c>
      <c r="ER21" s="11">
        <v>14639</v>
      </c>
      <c r="ES21" s="11">
        <v>14660</v>
      </c>
      <c r="ET21" s="11">
        <v>13541</v>
      </c>
      <c r="EU21" s="11">
        <v>14254</v>
      </c>
      <c r="EV21" s="11">
        <v>15071</v>
      </c>
      <c r="EW21" s="11">
        <v>15454</v>
      </c>
      <c r="EX21" s="11">
        <v>16850</v>
      </c>
      <c r="EY21" s="11">
        <v>17827</v>
      </c>
      <c r="EZ21" s="11">
        <v>19565</v>
      </c>
      <c r="FA21" s="11">
        <v>23890</v>
      </c>
      <c r="FB21" s="11">
        <v>29592</v>
      </c>
      <c r="FC21" s="11">
        <v>33948</v>
      </c>
      <c r="FD21" s="11">
        <v>21127</v>
      </c>
      <c r="FE21" s="11">
        <v>18772</v>
      </c>
      <c r="FF21" s="11">
        <v>17952</v>
      </c>
      <c r="FG21" s="11">
        <v>17426</v>
      </c>
      <c r="FH21" s="11">
        <v>16004</v>
      </c>
      <c r="FI21" s="11">
        <v>16489</v>
      </c>
      <c r="FJ21" s="11">
        <v>22230</v>
      </c>
      <c r="FK21" s="11">
        <v>20836</v>
      </c>
      <c r="FL21" s="11">
        <v>19047</v>
      </c>
      <c r="FM21" s="11" t="e">
        <v>#N/A</v>
      </c>
      <c r="FN21" s="11">
        <v>13950</v>
      </c>
      <c r="FO21" s="11">
        <v>14562</v>
      </c>
      <c r="FP21" s="11">
        <v>14904</v>
      </c>
      <c r="FQ21" s="11">
        <v>14535</v>
      </c>
      <c r="FR21" s="11">
        <v>14648</v>
      </c>
      <c r="FS21" s="11">
        <v>13593</v>
      </c>
      <c r="FT21" s="11">
        <v>13394</v>
      </c>
      <c r="FU21" s="11">
        <v>13792</v>
      </c>
      <c r="FV21" s="11">
        <v>15075</v>
      </c>
      <c r="FW21" s="11">
        <v>16073</v>
      </c>
      <c r="FX21" s="11">
        <v>16796</v>
      </c>
      <c r="FY21" s="11">
        <v>18147</v>
      </c>
      <c r="FZ21" s="11">
        <v>19722</v>
      </c>
      <c r="GA21" s="11">
        <v>23195</v>
      </c>
      <c r="GB21" s="11">
        <v>28740</v>
      </c>
      <c r="GC21" s="11">
        <v>29391</v>
      </c>
      <c r="GD21" s="11">
        <v>21478</v>
      </c>
      <c r="GE21" s="11">
        <v>18384</v>
      </c>
      <c r="GF21" s="11">
        <v>16994</v>
      </c>
      <c r="GG21" s="11">
        <v>16713</v>
      </c>
      <c r="GH21" s="11">
        <v>15186</v>
      </c>
      <c r="GI21" s="11">
        <v>14781</v>
      </c>
      <c r="GJ21" s="11">
        <v>15898</v>
      </c>
      <c r="GK21" s="11">
        <v>17482</v>
      </c>
      <c r="GL21" s="11">
        <v>17273</v>
      </c>
      <c r="GM21" s="11" t="e">
        <v>#N/A</v>
      </c>
      <c r="GN21">
        <v>380794</v>
      </c>
      <c r="GO21">
        <v>381859</v>
      </c>
      <c r="GP21">
        <v>382699</v>
      </c>
      <c r="GQ21">
        <v>383450</v>
      </c>
      <c r="GR21">
        <v>384162</v>
      </c>
      <c r="GS21">
        <v>384799</v>
      </c>
      <c r="GT21">
        <v>385379</v>
      </c>
      <c r="GU21">
        <v>385973</v>
      </c>
      <c r="GV21">
        <v>386465</v>
      </c>
      <c r="GW21">
        <v>386865</v>
      </c>
      <c r="GX21">
        <v>387216</v>
      </c>
      <c r="GY21">
        <v>387237</v>
      </c>
      <c r="GZ21">
        <v>387166</v>
      </c>
      <c r="HA21">
        <v>386985</v>
      </c>
      <c r="HB21">
        <v>386707</v>
      </c>
      <c r="HC21">
        <v>386321</v>
      </c>
      <c r="HD21">
        <v>385815</v>
      </c>
      <c r="HE21">
        <v>385192</v>
      </c>
      <c r="HF21">
        <v>384516</v>
      </c>
      <c r="HG21">
        <v>383752</v>
      </c>
      <c r="HH21">
        <v>382919</v>
      </c>
      <c r="HI21">
        <v>382016</v>
      </c>
      <c r="HJ21">
        <v>381051</v>
      </c>
      <c r="HK21">
        <v>380086</v>
      </c>
      <c r="HL21">
        <v>379086</v>
      </c>
      <c r="HM21">
        <v>378018</v>
      </c>
      <c r="HN21">
        <v>376979</v>
      </c>
      <c r="HO21">
        <v>44.6</v>
      </c>
      <c r="HP21">
        <v>44.69</v>
      </c>
      <c r="HQ21">
        <v>44.81</v>
      </c>
      <c r="HR21">
        <v>44.93</v>
      </c>
      <c r="HS21">
        <v>45.05</v>
      </c>
      <c r="HT21">
        <v>45.15</v>
      </c>
      <c r="HU21">
        <v>45.3</v>
      </c>
      <c r="HV21">
        <v>45.47</v>
      </c>
      <c r="HW21">
        <v>45.64</v>
      </c>
      <c r="HX21">
        <v>45.83</v>
      </c>
      <c r="HY21">
        <v>46.05</v>
      </c>
      <c r="HZ21">
        <v>46.27</v>
      </c>
      <c r="IA21">
        <v>46.51</v>
      </c>
      <c r="IB21">
        <v>46.75</v>
      </c>
      <c r="IC21">
        <v>46.99</v>
      </c>
      <c r="ID21">
        <v>47.21</v>
      </c>
      <c r="IE21">
        <v>47.42</v>
      </c>
      <c r="IF21">
        <v>47.61</v>
      </c>
      <c r="IG21">
        <v>47.79</v>
      </c>
      <c r="IH21">
        <v>47.93</v>
      </c>
      <c r="II21">
        <v>48.09</v>
      </c>
      <c r="IJ21">
        <v>48.23</v>
      </c>
      <c r="IK21">
        <v>48.35</v>
      </c>
      <c r="IL21">
        <v>48.46</v>
      </c>
      <c r="IM21">
        <v>48.54</v>
      </c>
      <c r="IN21">
        <v>48.58</v>
      </c>
      <c r="IO21">
        <v>48.59</v>
      </c>
      <c r="IP21">
        <v>3547</v>
      </c>
      <c r="IQ21">
        <v>3589</v>
      </c>
      <c r="IR21">
        <v>3602</v>
      </c>
      <c r="IS21">
        <v>3571</v>
      </c>
      <c r="IT21">
        <v>3534</v>
      </c>
      <c r="IU21">
        <v>3493</v>
      </c>
      <c r="IV21">
        <v>3461</v>
      </c>
      <c r="IW21">
        <v>3423</v>
      </c>
      <c r="IX21">
        <v>3378</v>
      </c>
      <c r="IY21">
        <v>3330</v>
      </c>
      <c r="IZ21">
        <v>3290</v>
      </c>
      <c r="JA21">
        <v>3251</v>
      </c>
      <c r="JB21">
        <v>3213</v>
      </c>
      <c r="JC21">
        <v>3188</v>
      </c>
      <c r="JD21">
        <v>3156</v>
      </c>
      <c r="JE21">
        <v>3138</v>
      </c>
      <c r="JF21">
        <v>3129</v>
      </c>
      <c r="JG21">
        <v>3122</v>
      </c>
      <c r="JH21">
        <v>3121</v>
      </c>
      <c r="JI21">
        <v>3121</v>
      </c>
      <c r="JJ21">
        <v>3133</v>
      </c>
      <c r="JK21">
        <v>3143</v>
      </c>
      <c r="JL21">
        <v>3160</v>
      </c>
      <c r="JM21">
        <v>3178</v>
      </c>
      <c r="JN21">
        <v>3198</v>
      </c>
      <c r="JO21">
        <v>3215</v>
      </c>
      <c r="JP21">
        <v>3227</v>
      </c>
      <c r="JQ21">
        <v>4120</v>
      </c>
      <c r="JR21">
        <v>4155</v>
      </c>
      <c r="JS21">
        <v>4201</v>
      </c>
      <c r="JT21">
        <v>4239</v>
      </c>
      <c r="JU21">
        <v>4275</v>
      </c>
      <c r="JV21">
        <v>4313</v>
      </c>
      <c r="JW21">
        <v>4341</v>
      </c>
      <c r="JX21">
        <v>4331</v>
      </c>
      <c r="JY21">
        <v>4366</v>
      </c>
      <c r="JZ21">
        <v>4403</v>
      </c>
      <c r="KA21">
        <v>4410</v>
      </c>
      <c r="KB21">
        <v>4461</v>
      </c>
      <c r="KC21">
        <v>4513</v>
      </c>
      <c r="KD21">
        <v>4574</v>
      </c>
      <c r="KE21">
        <v>4632</v>
      </c>
      <c r="KF21">
        <v>4692</v>
      </c>
      <c r="KG21">
        <v>4773</v>
      </c>
      <c r="KH21">
        <v>4851</v>
      </c>
      <c r="KI21">
        <v>4941</v>
      </c>
      <c r="KJ21">
        <v>5011</v>
      </c>
      <c r="KK21">
        <v>5110</v>
      </c>
      <c r="KL21">
        <v>5206</v>
      </c>
      <c r="KM21">
        <v>5272</v>
      </c>
      <c r="KN21">
        <v>5343</v>
      </c>
      <c r="KO21">
        <v>5414</v>
      </c>
      <c r="KP21">
        <v>5487</v>
      </c>
      <c r="KQ21">
        <v>5506</v>
      </c>
      <c r="KR21">
        <v>1580</v>
      </c>
      <c r="KS21">
        <v>1631</v>
      </c>
      <c r="KT21">
        <v>1439</v>
      </c>
      <c r="KU21">
        <v>1419</v>
      </c>
      <c r="KV21">
        <v>1453</v>
      </c>
      <c r="KW21">
        <v>1457</v>
      </c>
      <c r="KX21">
        <v>1460</v>
      </c>
      <c r="KY21">
        <v>1502</v>
      </c>
      <c r="KZ21">
        <v>1480</v>
      </c>
      <c r="LA21">
        <v>1473</v>
      </c>
      <c r="LB21">
        <v>1471</v>
      </c>
      <c r="LC21">
        <v>1231</v>
      </c>
      <c r="LD21">
        <v>1229</v>
      </c>
      <c r="LE21">
        <v>1205</v>
      </c>
      <c r="LF21">
        <v>1198</v>
      </c>
      <c r="LG21">
        <v>1168</v>
      </c>
      <c r="LH21">
        <v>1138</v>
      </c>
      <c r="LI21">
        <v>1106</v>
      </c>
      <c r="LJ21">
        <v>1144</v>
      </c>
      <c r="LK21">
        <v>1126</v>
      </c>
      <c r="LL21">
        <v>1144</v>
      </c>
      <c r="LM21">
        <v>1160</v>
      </c>
      <c r="LN21">
        <v>1147</v>
      </c>
      <c r="LO21">
        <v>1200</v>
      </c>
      <c r="LP21">
        <v>1216</v>
      </c>
      <c r="LQ21">
        <v>1204</v>
      </c>
      <c r="LR21">
        <v>1240</v>
      </c>
    </row>
    <row r="22" spans="2:330" x14ac:dyDescent="0.35">
      <c r="B22" s="2" t="s">
        <v>25</v>
      </c>
      <c r="C22" s="1" t="s">
        <v>326</v>
      </c>
      <c r="D22" s="1" t="s">
        <v>136</v>
      </c>
      <c r="E22" s="1">
        <v>5554004</v>
      </c>
      <c r="F22" s="11">
        <v>19747</v>
      </c>
      <c r="G22" s="11">
        <v>21986</v>
      </c>
      <c r="H22" s="11">
        <v>25941</v>
      </c>
      <c r="I22" s="11">
        <v>29850</v>
      </c>
      <c r="J22" t="e">
        <v>#N/A</v>
      </c>
      <c r="K22" t="e">
        <v>#N/A</v>
      </c>
      <c r="L22" s="11">
        <v>355</v>
      </c>
      <c r="M22" s="11">
        <v>1105</v>
      </c>
      <c r="N22" s="11">
        <v>37279</v>
      </c>
      <c r="O22" s="11">
        <v>37533</v>
      </c>
      <c r="P22" s="11">
        <v>37993</v>
      </c>
      <c r="Q22" s="11">
        <v>38066</v>
      </c>
      <c r="R22" s="11">
        <v>38262</v>
      </c>
      <c r="S22" s="11">
        <v>38402</v>
      </c>
      <c r="T22" s="11">
        <v>38509</v>
      </c>
      <c r="U22" s="11">
        <v>38679</v>
      </c>
      <c r="V22" s="11">
        <v>38821</v>
      </c>
      <c r="W22" s="11">
        <v>38879</v>
      </c>
      <c r="X22" s="11">
        <v>38952</v>
      </c>
      <c r="Y22" s="11">
        <v>38443</v>
      </c>
      <c r="Z22" s="11">
        <v>38578</v>
      </c>
      <c r="AA22" s="11">
        <v>38753</v>
      </c>
      <c r="AB22" s="11">
        <v>38927</v>
      </c>
      <c r="AC22" s="11">
        <v>39277</v>
      </c>
      <c r="AD22" s="11">
        <v>39314</v>
      </c>
      <c r="AE22" s="11">
        <v>39185</v>
      </c>
      <c r="AF22" s="11">
        <v>39223</v>
      </c>
      <c r="AG22" s="11">
        <v>39381</v>
      </c>
      <c r="AH22" s="11">
        <v>39404</v>
      </c>
      <c r="AI22" s="11">
        <v>39658</v>
      </c>
      <c r="AJ22" s="11">
        <v>39723</v>
      </c>
      <c r="AK22" s="11">
        <v>40076</v>
      </c>
      <c r="AL22" s="11">
        <v>40176</v>
      </c>
      <c r="AM22" s="11" t="e">
        <v>#N/A</v>
      </c>
      <c r="AN22" s="22">
        <v>35.06</v>
      </c>
      <c r="AO22" s="22">
        <v>35.58</v>
      </c>
      <c r="AP22" s="22">
        <v>36.1</v>
      </c>
      <c r="AQ22" s="22">
        <v>36.69</v>
      </c>
      <c r="AR22" s="22">
        <v>37.200000000000003</v>
      </c>
      <c r="AS22" s="22">
        <v>37.71</v>
      </c>
      <c r="AT22" s="22">
        <v>38.299999999999997</v>
      </c>
      <c r="AU22" s="22">
        <v>38.86</v>
      </c>
      <c r="AV22" s="22">
        <v>39.409999999999997</v>
      </c>
      <c r="AW22" s="22">
        <v>39.99</v>
      </c>
      <c r="AX22" s="22">
        <v>40.450000000000003</v>
      </c>
      <c r="AY22" s="22">
        <v>41.06</v>
      </c>
      <c r="AZ22" s="22">
        <v>41.6</v>
      </c>
      <c r="BA22" s="22">
        <v>41.94</v>
      </c>
      <c r="BB22" s="22">
        <v>42.19</v>
      </c>
      <c r="BC22" s="22">
        <v>42.23</v>
      </c>
      <c r="BD22" s="22">
        <v>42.49</v>
      </c>
      <c r="BE22" s="22">
        <v>42.82</v>
      </c>
      <c r="BF22" s="22">
        <v>43.03</v>
      </c>
      <c r="BG22" s="22">
        <v>43.09</v>
      </c>
      <c r="BH22" s="22">
        <v>43.29</v>
      </c>
      <c r="BI22" s="22">
        <v>43.28</v>
      </c>
      <c r="BJ22" s="22">
        <v>43.34</v>
      </c>
      <c r="BK22" s="22">
        <v>43.31</v>
      </c>
      <c r="BL22" s="22">
        <v>43.35</v>
      </c>
      <c r="BM22" s="22" t="e">
        <v>#N/A</v>
      </c>
      <c r="BN22" s="11">
        <v>2019</v>
      </c>
      <c r="BO22" s="11">
        <v>2039</v>
      </c>
      <c r="BP22" s="11">
        <v>2185</v>
      </c>
      <c r="BQ22" s="11">
        <v>2227</v>
      </c>
      <c r="BR22" s="11">
        <v>2269</v>
      </c>
      <c r="BS22" s="11">
        <v>2239</v>
      </c>
      <c r="BT22" s="11">
        <v>2212</v>
      </c>
      <c r="BU22" s="11">
        <v>2281</v>
      </c>
      <c r="BV22" s="11">
        <v>2287</v>
      </c>
      <c r="BW22" s="11">
        <v>2367</v>
      </c>
      <c r="BX22" s="11">
        <v>2432</v>
      </c>
      <c r="BY22" s="11">
        <v>2171</v>
      </c>
      <c r="BZ22" s="11">
        <v>2330</v>
      </c>
      <c r="CA22" s="11">
        <v>2432</v>
      </c>
      <c r="CB22" s="11">
        <v>2625</v>
      </c>
      <c r="CC22" s="11">
        <v>3123</v>
      </c>
      <c r="CD22" s="11">
        <v>3289</v>
      </c>
      <c r="CE22" s="11">
        <v>3301</v>
      </c>
      <c r="CF22" s="11">
        <v>3394</v>
      </c>
      <c r="CG22" s="11">
        <v>3465</v>
      </c>
      <c r="CH22" s="11">
        <v>3473</v>
      </c>
      <c r="CI22" s="11">
        <v>3641</v>
      </c>
      <c r="CJ22" s="11">
        <v>3899</v>
      </c>
      <c r="CK22" s="11">
        <v>4123</v>
      </c>
      <c r="CL22" s="11">
        <v>4152</v>
      </c>
      <c r="CM22" s="11" t="e">
        <v>#N/A</v>
      </c>
      <c r="CN22" s="11">
        <v>464</v>
      </c>
      <c r="CO22" s="11">
        <v>452</v>
      </c>
      <c r="CP22" s="11">
        <v>458</v>
      </c>
      <c r="CQ22" s="11">
        <v>383</v>
      </c>
      <c r="CR22" s="11">
        <v>405</v>
      </c>
      <c r="CS22" s="11">
        <v>433</v>
      </c>
      <c r="CT22" s="11">
        <v>411</v>
      </c>
      <c r="CU22" s="11">
        <v>388</v>
      </c>
      <c r="CV22" s="11">
        <v>425</v>
      </c>
      <c r="CW22" s="11">
        <v>354</v>
      </c>
      <c r="CX22" s="11">
        <v>379</v>
      </c>
      <c r="CY22" s="11">
        <v>372</v>
      </c>
      <c r="CZ22">
        <v>318</v>
      </c>
      <c r="DA22" s="11">
        <v>366</v>
      </c>
      <c r="DB22">
        <v>388</v>
      </c>
      <c r="DC22" s="11">
        <v>381</v>
      </c>
      <c r="DD22" s="11">
        <v>389</v>
      </c>
      <c r="DE22" s="11">
        <v>379</v>
      </c>
      <c r="DF22" s="11">
        <v>417</v>
      </c>
      <c r="DG22" s="11">
        <v>441</v>
      </c>
      <c r="DH22" s="11">
        <v>404</v>
      </c>
      <c r="DI22" s="11">
        <v>473</v>
      </c>
      <c r="DJ22" s="11">
        <v>401</v>
      </c>
      <c r="DK22" s="11">
        <v>412</v>
      </c>
      <c r="DL22" s="11">
        <v>369</v>
      </c>
      <c r="DM22" s="11" t="e">
        <v>#N/A</v>
      </c>
      <c r="DN22" s="11">
        <v>258</v>
      </c>
      <c r="DO22" s="11">
        <v>262</v>
      </c>
      <c r="DP22" s="11">
        <v>277</v>
      </c>
      <c r="DQ22" s="11">
        <v>279</v>
      </c>
      <c r="DR22" s="11">
        <v>291</v>
      </c>
      <c r="DS22" s="11">
        <v>297</v>
      </c>
      <c r="DT22" s="11">
        <v>280</v>
      </c>
      <c r="DU22" s="11">
        <v>298</v>
      </c>
      <c r="DV22" s="11">
        <v>316</v>
      </c>
      <c r="DW22" s="11">
        <v>316</v>
      </c>
      <c r="DX22" s="11">
        <v>324</v>
      </c>
      <c r="DY22" s="11">
        <v>322</v>
      </c>
      <c r="DZ22" s="11">
        <v>300</v>
      </c>
      <c r="EA22" s="11">
        <v>334</v>
      </c>
      <c r="EB22" s="11">
        <v>319</v>
      </c>
      <c r="EC22" s="11">
        <v>343</v>
      </c>
      <c r="ED22" s="11">
        <v>358</v>
      </c>
      <c r="EE22" s="11">
        <v>352</v>
      </c>
      <c r="EF22" s="11">
        <v>325</v>
      </c>
      <c r="EG22" s="11">
        <v>376</v>
      </c>
      <c r="EH22" s="11">
        <v>397</v>
      </c>
      <c r="EI22" s="11">
        <v>378</v>
      </c>
      <c r="EJ22" s="11">
        <v>441</v>
      </c>
      <c r="EK22" s="11">
        <v>395</v>
      </c>
      <c r="EL22" s="11">
        <v>418</v>
      </c>
      <c r="EM22" s="11" t="e">
        <v>#N/A</v>
      </c>
      <c r="EN22" s="11">
        <v>1253</v>
      </c>
      <c r="EO22" s="11">
        <v>1288</v>
      </c>
      <c r="EP22" s="11">
        <v>1496</v>
      </c>
      <c r="EQ22" s="11">
        <v>1224</v>
      </c>
      <c r="ER22" s="11">
        <v>1316</v>
      </c>
      <c r="ES22" s="11">
        <v>1203</v>
      </c>
      <c r="ET22" s="11">
        <v>1135</v>
      </c>
      <c r="EU22" s="11">
        <v>1200</v>
      </c>
      <c r="EV22" s="11">
        <v>1260</v>
      </c>
      <c r="EW22" s="11">
        <v>1315</v>
      </c>
      <c r="EX22" s="11">
        <v>1262</v>
      </c>
      <c r="EY22" s="11">
        <v>1326</v>
      </c>
      <c r="EZ22" s="11">
        <v>1545</v>
      </c>
      <c r="FA22" s="11">
        <v>1516</v>
      </c>
      <c r="FB22" s="11">
        <v>1627</v>
      </c>
      <c r="FC22" s="11">
        <v>2175</v>
      </c>
      <c r="FD22" s="11">
        <v>2197</v>
      </c>
      <c r="FE22" s="11">
        <v>1595</v>
      </c>
      <c r="FF22" s="11">
        <v>1566</v>
      </c>
      <c r="FG22" s="11">
        <v>1616</v>
      </c>
      <c r="FH22" s="11">
        <v>1487</v>
      </c>
      <c r="FI22" s="11">
        <v>1473</v>
      </c>
      <c r="FJ22" s="11">
        <v>2232</v>
      </c>
      <c r="FK22" s="11">
        <v>1905</v>
      </c>
      <c r="FL22" s="11">
        <v>1637</v>
      </c>
      <c r="FM22" s="11" t="e">
        <v>#N/A</v>
      </c>
      <c r="FN22" s="11">
        <v>1215</v>
      </c>
      <c r="FO22" s="11">
        <v>1224</v>
      </c>
      <c r="FP22" s="11">
        <v>1217</v>
      </c>
      <c r="FQ22" s="11">
        <v>1255</v>
      </c>
      <c r="FR22" s="11">
        <v>1233</v>
      </c>
      <c r="FS22" s="11">
        <v>1199</v>
      </c>
      <c r="FT22" s="11">
        <v>1159</v>
      </c>
      <c r="FU22" s="11">
        <v>1120</v>
      </c>
      <c r="FV22" s="11">
        <v>1228</v>
      </c>
      <c r="FW22" s="11">
        <v>1296</v>
      </c>
      <c r="FX22" s="11">
        <v>1244</v>
      </c>
      <c r="FY22" s="11">
        <v>1340</v>
      </c>
      <c r="FZ22" s="11">
        <v>1427</v>
      </c>
      <c r="GA22" s="11">
        <v>1381</v>
      </c>
      <c r="GB22" s="11">
        <v>1543</v>
      </c>
      <c r="GC22" s="11">
        <v>1874</v>
      </c>
      <c r="GD22" s="11">
        <v>2182</v>
      </c>
      <c r="GE22" s="11">
        <v>1749</v>
      </c>
      <c r="GF22" s="11">
        <v>1612</v>
      </c>
      <c r="GG22" s="11">
        <v>1517</v>
      </c>
      <c r="GH22" s="11">
        <v>1442</v>
      </c>
      <c r="GI22" s="11">
        <v>1300</v>
      </c>
      <c r="GJ22" s="11">
        <v>1583</v>
      </c>
      <c r="GK22" s="11">
        <v>1584</v>
      </c>
      <c r="GL22" s="11">
        <v>1485</v>
      </c>
      <c r="GM22" s="11" t="e">
        <v>#N/A</v>
      </c>
      <c r="GN22">
        <v>40182</v>
      </c>
      <c r="GO22">
        <v>40282</v>
      </c>
      <c r="GP22">
        <v>40361</v>
      </c>
      <c r="GQ22">
        <v>40424</v>
      </c>
      <c r="GR22">
        <v>40480</v>
      </c>
      <c r="GS22">
        <v>40536</v>
      </c>
      <c r="GT22">
        <v>40590</v>
      </c>
      <c r="GU22">
        <v>40646</v>
      </c>
      <c r="GV22">
        <v>40685</v>
      </c>
      <c r="GW22">
        <v>40720</v>
      </c>
      <c r="GX22">
        <v>40755</v>
      </c>
      <c r="GY22">
        <v>40754</v>
      </c>
      <c r="GZ22">
        <v>40744</v>
      </c>
      <c r="HA22">
        <v>40723</v>
      </c>
      <c r="HB22">
        <v>40692</v>
      </c>
      <c r="HC22">
        <v>40641</v>
      </c>
      <c r="HD22">
        <v>40585</v>
      </c>
      <c r="HE22">
        <v>40514</v>
      </c>
      <c r="HF22">
        <v>40440</v>
      </c>
      <c r="HG22">
        <v>40362</v>
      </c>
      <c r="HH22">
        <v>40261</v>
      </c>
      <c r="HI22">
        <v>40161</v>
      </c>
      <c r="HJ22">
        <v>40051</v>
      </c>
      <c r="HK22">
        <v>39944</v>
      </c>
      <c r="HL22">
        <v>39828</v>
      </c>
      <c r="HM22">
        <v>39711</v>
      </c>
      <c r="HN22">
        <v>39588</v>
      </c>
      <c r="HO22">
        <v>43.37</v>
      </c>
      <c r="HP22">
        <v>43.43</v>
      </c>
      <c r="HQ22">
        <v>43.51</v>
      </c>
      <c r="HR22">
        <v>43.59</v>
      </c>
      <c r="HS22">
        <v>43.69</v>
      </c>
      <c r="HT22">
        <v>43.82</v>
      </c>
      <c r="HU22">
        <v>43.95</v>
      </c>
      <c r="HV22">
        <v>44.09</v>
      </c>
      <c r="HW22">
        <v>44.29</v>
      </c>
      <c r="HX22">
        <v>44.49</v>
      </c>
      <c r="HY22">
        <v>44.7</v>
      </c>
      <c r="HZ22">
        <v>44.96</v>
      </c>
      <c r="IA22">
        <v>45.2</v>
      </c>
      <c r="IB22">
        <v>45.42</v>
      </c>
      <c r="IC22">
        <v>45.63</v>
      </c>
      <c r="ID22">
        <v>45.84</v>
      </c>
      <c r="IE22">
        <v>46.04</v>
      </c>
      <c r="IF22">
        <v>46.22</v>
      </c>
      <c r="IG22">
        <v>46.42</v>
      </c>
      <c r="IH22">
        <v>46.61</v>
      </c>
      <c r="II22">
        <v>46.77</v>
      </c>
      <c r="IJ22">
        <v>46.92</v>
      </c>
      <c r="IK22">
        <v>47.05</v>
      </c>
      <c r="IL22">
        <v>47.17</v>
      </c>
      <c r="IM22">
        <v>47.23</v>
      </c>
      <c r="IN22">
        <v>47.26</v>
      </c>
      <c r="IO22">
        <v>47.24</v>
      </c>
      <c r="IP22">
        <v>401</v>
      </c>
      <c r="IQ22">
        <v>401</v>
      </c>
      <c r="IR22">
        <v>401</v>
      </c>
      <c r="IS22">
        <v>399</v>
      </c>
      <c r="IT22">
        <v>397</v>
      </c>
      <c r="IU22">
        <v>395</v>
      </c>
      <c r="IV22">
        <v>391</v>
      </c>
      <c r="IW22">
        <v>389</v>
      </c>
      <c r="IX22">
        <v>383</v>
      </c>
      <c r="IY22">
        <v>379</v>
      </c>
      <c r="IZ22">
        <v>374</v>
      </c>
      <c r="JA22">
        <v>370</v>
      </c>
      <c r="JB22">
        <v>364</v>
      </c>
      <c r="JC22">
        <v>360</v>
      </c>
      <c r="JD22">
        <v>356</v>
      </c>
      <c r="JE22">
        <v>354</v>
      </c>
      <c r="JF22">
        <v>352</v>
      </c>
      <c r="JG22">
        <v>350</v>
      </c>
      <c r="JH22">
        <v>350</v>
      </c>
      <c r="JI22">
        <v>348</v>
      </c>
      <c r="JJ22">
        <v>349</v>
      </c>
      <c r="JK22">
        <v>350</v>
      </c>
      <c r="JL22">
        <v>352</v>
      </c>
      <c r="JM22">
        <v>352</v>
      </c>
      <c r="JN22">
        <v>354</v>
      </c>
      <c r="JO22">
        <v>356</v>
      </c>
      <c r="JP22">
        <v>358</v>
      </c>
      <c r="JQ22">
        <v>403</v>
      </c>
      <c r="JR22">
        <v>413</v>
      </c>
      <c r="JS22">
        <v>418</v>
      </c>
      <c r="JT22">
        <v>428</v>
      </c>
      <c r="JU22">
        <v>437</v>
      </c>
      <c r="JV22">
        <v>438</v>
      </c>
      <c r="JW22">
        <v>443</v>
      </c>
      <c r="JX22">
        <v>443</v>
      </c>
      <c r="JY22">
        <v>448</v>
      </c>
      <c r="JZ22">
        <v>449</v>
      </c>
      <c r="KA22">
        <v>448</v>
      </c>
      <c r="KB22">
        <v>459</v>
      </c>
      <c r="KC22">
        <v>464</v>
      </c>
      <c r="KD22">
        <v>470</v>
      </c>
      <c r="KE22">
        <v>476</v>
      </c>
      <c r="KF22">
        <v>488</v>
      </c>
      <c r="KG22">
        <v>496</v>
      </c>
      <c r="KH22">
        <v>503</v>
      </c>
      <c r="KI22">
        <v>511</v>
      </c>
      <c r="KJ22">
        <v>517</v>
      </c>
      <c r="KK22">
        <v>538</v>
      </c>
      <c r="KL22">
        <v>541</v>
      </c>
      <c r="KM22">
        <v>550</v>
      </c>
      <c r="KN22">
        <v>558</v>
      </c>
      <c r="KO22">
        <v>568</v>
      </c>
      <c r="KP22">
        <v>569</v>
      </c>
      <c r="KQ22">
        <v>581</v>
      </c>
      <c r="KR22">
        <v>108</v>
      </c>
      <c r="KS22">
        <v>112</v>
      </c>
      <c r="KT22">
        <v>96</v>
      </c>
      <c r="KU22">
        <v>92</v>
      </c>
      <c r="KV22">
        <v>96</v>
      </c>
      <c r="KW22">
        <v>99</v>
      </c>
      <c r="KX22">
        <v>106</v>
      </c>
      <c r="KY22">
        <v>110</v>
      </c>
      <c r="KZ22">
        <v>104</v>
      </c>
      <c r="LA22">
        <v>105</v>
      </c>
      <c r="LB22">
        <v>109</v>
      </c>
      <c r="LC22">
        <v>88</v>
      </c>
      <c r="LD22">
        <v>90</v>
      </c>
      <c r="LE22">
        <v>89</v>
      </c>
      <c r="LF22">
        <v>89</v>
      </c>
      <c r="LG22">
        <v>83</v>
      </c>
      <c r="LH22">
        <v>88</v>
      </c>
      <c r="LI22">
        <v>82</v>
      </c>
      <c r="LJ22">
        <v>87</v>
      </c>
      <c r="LK22">
        <v>91</v>
      </c>
      <c r="LL22">
        <v>88</v>
      </c>
      <c r="LM22">
        <v>91</v>
      </c>
      <c r="LN22">
        <v>88</v>
      </c>
      <c r="LO22">
        <v>99</v>
      </c>
      <c r="LP22">
        <v>98</v>
      </c>
      <c r="LQ22">
        <v>96</v>
      </c>
      <c r="LR22">
        <v>100</v>
      </c>
    </row>
    <row r="23" spans="2:330" x14ac:dyDescent="0.35">
      <c r="B23" s="2" t="s">
        <v>26</v>
      </c>
      <c r="C23" s="1" t="s">
        <v>327</v>
      </c>
      <c r="D23" s="1" t="s">
        <v>137</v>
      </c>
      <c r="E23" s="1">
        <v>5554008</v>
      </c>
      <c r="F23" s="11">
        <v>49608</v>
      </c>
      <c r="G23" s="11">
        <v>58316</v>
      </c>
      <c r="H23" s="11">
        <v>64608</v>
      </c>
      <c r="I23" s="11">
        <v>67028</v>
      </c>
      <c r="J23" t="e">
        <v>#N/A</v>
      </c>
      <c r="K23" t="e">
        <v>#N/A</v>
      </c>
      <c r="L23" s="11">
        <v>2543</v>
      </c>
      <c r="M23" s="11">
        <v>3752</v>
      </c>
      <c r="N23" s="11">
        <v>72138</v>
      </c>
      <c r="O23" s="11">
        <v>72701</v>
      </c>
      <c r="P23" s="11">
        <v>73096</v>
      </c>
      <c r="Q23" s="11">
        <v>73522</v>
      </c>
      <c r="R23" s="11">
        <v>73696</v>
      </c>
      <c r="S23" s="11">
        <v>73790</v>
      </c>
      <c r="T23" s="11">
        <v>73640</v>
      </c>
      <c r="U23" s="11">
        <v>73560</v>
      </c>
      <c r="V23" s="11">
        <v>73403</v>
      </c>
      <c r="W23" s="11">
        <v>73279</v>
      </c>
      <c r="X23" s="11">
        <v>73170</v>
      </c>
      <c r="Y23" s="11">
        <v>71233</v>
      </c>
      <c r="Z23" s="11">
        <v>71080</v>
      </c>
      <c r="AA23" s="11">
        <v>70856</v>
      </c>
      <c r="AB23" s="11">
        <v>70837</v>
      </c>
      <c r="AC23" s="11">
        <v>71443</v>
      </c>
      <c r="AD23" s="11">
        <v>71350</v>
      </c>
      <c r="AE23" s="11">
        <v>71036</v>
      </c>
      <c r="AF23" s="11">
        <v>71099</v>
      </c>
      <c r="AG23" s="11">
        <v>71113</v>
      </c>
      <c r="AH23" s="11">
        <v>71061</v>
      </c>
      <c r="AI23" s="11">
        <v>71074</v>
      </c>
      <c r="AJ23" s="11">
        <v>72418</v>
      </c>
      <c r="AK23" s="11">
        <v>72893</v>
      </c>
      <c r="AL23" s="11">
        <v>73257</v>
      </c>
      <c r="AM23" s="11" t="e">
        <v>#N/A</v>
      </c>
      <c r="AN23" s="22">
        <v>38.28</v>
      </c>
      <c r="AO23" s="22">
        <v>38.61</v>
      </c>
      <c r="AP23" s="22">
        <v>39.01</v>
      </c>
      <c r="AQ23" s="22">
        <v>39.409999999999997</v>
      </c>
      <c r="AR23" s="22">
        <v>39.89</v>
      </c>
      <c r="AS23" s="22">
        <v>40.49</v>
      </c>
      <c r="AT23" s="22">
        <v>41.03</v>
      </c>
      <c r="AU23" s="22">
        <v>41.56</v>
      </c>
      <c r="AV23" s="22">
        <v>42.1</v>
      </c>
      <c r="AW23" s="22">
        <v>42.61</v>
      </c>
      <c r="AX23" s="22">
        <v>43.07</v>
      </c>
      <c r="AY23" s="22">
        <v>43.97</v>
      </c>
      <c r="AZ23" s="22">
        <v>44.44</v>
      </c>
      <c r="BA23" s="22">
        <v>44.94</v>
      </c>
      <c r="BB23" s="22">
        <v>45.31</v>
      </c>
      <c r="BC23" s="22">
        <v>45.44</v>
      </c>
      <c r="BD23" s="22">
        <v>45.88</v>
      </c>
      <c r="BE23" s="22">
        <v>46.25</v>
      </c>
      <c r="BF23" s="22">
        <v>46.4</v>
      </c>
      <c r="BG23" s="22">
        <v>46.49</v>
      </c>
      <c r="BH23" s="22">
        <v>46.54</v>
      </c>
      <c r="BI23" s="22">
        <v>46.57</v>
      </c>
      <c r="BJ23" s="22">
        <v>46.15</v>
      </c>
      <c r="BK23" s="22">
        <v>45.93</v>
      </c>
      <c r="BL23" s="22">
        <v>45.88</v>
      </c>
      <c r="BM23" s="22" t="e">
        <v>#N/A</v>
      </c>
      <c r="BN23" s="11">
        <v>5279</v>
      </c>
      <c r="BO23" s="11">
        <v>5456</v>
      </c>
      <c r="BP23" s="11">
        <v>5547</v>
      </c>
      <c r="BQ23" s="11">
        <v>5696</v>
      </c>
      <c r="BR23" s="11">
        <v>5798</v>
      </c>
      <c r="BS23" s="11">
        <v>5705</v>
      </c>
      <c r="BT23" s="11">
        <v>5499</v>
      </c>
      <c r="BU23" s="11">
        <v>5407</v>
      </c>
      <c r="BV23" s="11">
        <v>5359</v>
      </c>
      <c r="BW23" s="11">
        <v>5280</v>
      </c>
      <c r="BX23" s="11">
        <v>5199</v>
      </c>
      <c r="BY23" s="11">
        <v>4254</v>
      </c>
      <c r="BZ23" s="11">
        <v>4289</v>
      </c>
      <c r="CA23" s="11">
        <v>4415</v>
      </c>
      <c r="CB23" s="11">
        <v>4710</v>
      </c>
      <c r="CC23" s="11">
        <v>5614</v>
      </c>
      <c r="CD23" s="11">
        <v>5761</v>
      </c>
      <c r="CE23" s="11">
        <v>5623</v>
      </c>
      <c r="CF23" s="11">
        <v>6002</v>
      </c>
      <c r="CG23" s="11">
        <v>6176</v>
      </c>
      <c r="CH23" s="11">
        <v>6258</v>
      </c>
      <c r="CI23" s="11">
        <v>6421</v>
      </c>
      <c r="CJ23" s="11">
        <v>6991</v>
      </c>
      <c r="CK23" s="11">
        <v>7424</v>
      </c>
      <c r="CL23" s="11">
        <v>7730</v>
      </c>
      <c r="CM23" s="11" t="e">
        <v>#N/A</v>
      </c>
      <c r="CN23" s="11">
        <v>715</v>
      </c>
      <c r="CO23" s="11">
        <v>717</v>
      </c>
      <c r="CP23" s="11">
        <v>712</v>
      </c>
      <c r="CQ23" s="11">
        <v>669</v>
      </c>
      <c r="CR23" s="11">
        <v>722</v>
      </c>
      <c r="CS23" s="11">
        <v>632</v>
      </c>
      <c r="CT23" s="11">
        <v>630</v>
      </c>
      <c r="CU23" s="11">
        <v>619</v>
      </c>
      <c r="CV23" s="11">
        <v>593</v>
      </c>
      <c r="CW23" s="11">
        <v>643</v>
      </c>
      <c r="CX23" s="11">
        <v>582</v>
      </c>
      <c r="CY23" s="11">
        <v>620</v>
      </c>
      <c r="CZ23">
        <v>614</v>
      </c>
      <c r="DA23" s="11">
        <v>598</v>
      </c>
      <c r="DB23">
        <v>617</v>
      </c>
      <c r="DC23" s="11">
        <v>617</v>
      </c>
      <c r="DD23" s="11">
        <v>650</v>
      </c>
      <c r="DE23" s="11">
        <v>717</v>
      </c>
      <c r="DF23" s="11">
        <v>654</v>
      </c>
      <c r="DG23" s="11">
        <v>707</v>
      </c>
      <c r="DH23" s="11">
        <v>714</v>
      </c>
      <c r="DI23" s="11">
        <v>735</v>
      </c>
      <c r="DJ23" s="11">
        <v>673</v>
      </c>
      <c r="DK23" s="11">
        <v>659</v>
      </c>
      <c r="DL23" s="11">
        <v>604</v>
      </c>
      <c r="DM23" s="11" t="e">
        <v>#N/A</v>
      </c>
      <c r="DN23" s="11">
        <v>679</v>
      </c>
      <c r="DO23" s="11">
        <v>629</v>
      </c>
      <c r="DP23" s="11">
        <v>630</v>
      </c>
      <c r="DQ23" s="11">
        <v>707</v>
      </c>
      <c r="DR23" s="11">
        <v>663</v>
      </c>
      <c r="DS23" s="11">
        <v>621</v>
      </c>
      <c r="DT23" s="11">
        <v>700</v>
      </c>
      <c r="DU23" s="11">
        <v>683</v>
      </c>
      <c r="DV23" s="11">
        <v>685</v>
      </c>
      <c r="DW23" s="11">
        <v>735</v>
      </c>
      <c r="DX23" s="11">
        <v>691</v>
      </c>
      <c r="DY23" s="11">
        <v>708</v>
      </c>
      <c r="DZ23" s="11">
        <v>767</v>
      </c>
      <c r="EA23" s="11">
        <v>752</v>
      </c>
      <c r="EB23" s="11">
        <v>781</v>
      </c>
      <c r="EC23" s="11">
        <v>737</v>
      </c>
      <c r="ED23" s="11">
        <v>719</v>
      </c>
      <c r="EE23" s="11">
        <v>832</v>
      </c>
      <c r="EF23" s="11">
        <v>825</v>
      </c>
      <c r="EG23" s="11">
        <v>756</v>
      </c>
      <c r="EH23" s="11">
        <v>856</v>
      </c>
      <c r="EI23" s="11">
        <v>812</v>
      </c>
      <c r="EJ23" s="11">
        <v>960</v>
      </c>
      <c r="EK23" s="11">
        <v>883</v>
      </c>
      <c r="EL23" s="11">
        <v>851</v>
      </c>
      <c r="EM23" s="11" t="e">
        <v>#N/A</v>
      </c>
      <c r="EN23" s="11">
        <v>2545</v>
      </c>
      <c r="EO23" s="11">
        <v>2429</v>
      </c>
      <c r="EP23" s="11">
        <v>2336</v>
      </c>
      <c r="EQ23" s="11">
        <v>2693</v>
      </c>
      <c r="ER23" s="11">
        <v>2477</v>
      </c>
      <c r="ES23" s="11">
        <v>2419</v>
      </c>
      <c r="ET23" s="11">
        <v>2042</v>
      </c>
      <c r="EU23" s="11">
        <v>2147</v>
      </c>
      <c r="EV23" s="11">
        <v>2206</v>
      </c>
      <c r="EW23" s="11">
        <v>2209</v>
      </c>
      <c r="EX23" s="11">
        <v>2272</v>
      </c>
      <c r="EY23" s="11">
        <v>2259</v>
      </c>
      <c r="EZ23" s="11">
        <v>2310</v>
      </c>
      <c r="FA23" s="11">
        <v>2331</v>
      </c>
      <c r="FB23" s="11">
        <v>2690</v>
      </c>
      <c r="FC23" s="11">
        <v>4080</v>
      </c>
      <c r="FD23" s="11">
        <v>3449</v>
      </c>
      <c r="FE23" s="11">
        <v>3392</v>
      </c>
      <c r="FF23" s="11">
        <v>2919</v>
      </c>
      <c r="FG23" s="11">
        <v>2667</v>
      </c>
      <c r="FH23" s="11">
        <v>2403</v>
      </c>
      <c r="FI23" s="11">
        <v>2261</v>
      </c>
      <c r="FJ23" s="11">
        <v>3667</v>
      </c>
      <c r="FK23" s="11">
        <v>3351</v>
      </c>
      <c r="FL23" s="11">
        <v>3183</v>
      </c>
      <c r="FM23" s="11" t="e">
        <v>#N/A</v>
      </c>
      <c r="FN23" s="11">
        <v>2280</v>
      </c>
      <c r="FO23" s="11">
        <v>1954</v>
      </c>
      <c r="FP23" s="11">
        <v>2023</v>
      </c>
      <c r="FQ23" s="11">
        <v>2229</v>
      </c>
      <c r="FR23" s="11">
        <v>2362</v>
      </c>
      <c r="FS23" s="11">
        <v>2336</v>
      </c>
      <c r="FT23" s="11">
        <v>2120</v>
      </c>
      <c r="FU23" s="11">
        <v>2163</v>
      </c>
      <c r="FV23" s="11">
        <v>2268</v>
      </c>
      <c r="FW23" s="11">
        <v>2236</v>
      </c>
      <c r="FX23" s="11">
        <v>2272</v>
      </c>
      <c r="FY23" s="11">
        <v>2289</v>
      </c>
      <c r="FZ23" s="11">
        <v>2327</v>
      </c>
      <c r="GA23" s="11">
        <v>2414</v>
      </c>
      <c r="GB23" s="11">
        <v>2574</v>
      </c>
      <c r="GC23" s="11">
        <v>3369</v>
      </c>
      <c r="GD23" s="11">
        <v>3450</v>
      </c>
      <c r="GE23" s="11">
        <v>3608</v>
      </c>
      <c r="GF23" s="11">
        <v>2669</v>
      </c>
      <c r="GG23" s="11">
        <v>2606</v>
      </c>
      <c r="GH23" s="11">
        <v>2311</v>
      </c>
      <c r="GI23" s="11">
        <v>2165</v>
      </c>
      <c r="GJ23" s="11">
        <v>2531</v>
      </c>
      <c r="GK23" s="11">
        <v>2643</v>
      </c>
      <c r="GL23" s="11">
        <v>2576</v>
      </c>
      <c r="GM23" s="11" t="e">
        <v>#N/A</v>
      </c>
      <c r="GN23">
        <v>72859</v>
      </c>
      <c r="GO23">
        <v>72831</v>
      </c>
      <c r="GP23">
        <v>72765</v>
      </c>
      <c r="GQ23">
        <v>72687</v>
      </c>
      <c r="GR23">
        <v>72600</v>
      </c>
      <c r="GS23">
        <v>72499</v>
      </c>
      <c r="GT23">
        <v>72415</v>
      </c>
      <c r="GU23">
        <v>72329</v>
      </c>
      <c r="GV23">
        <v>72245</v>
      </c>
      <c r="GW23">
        <v>72156</v>
      </c>
      <c r="GX23">
        <v>72052</v>
      </c>
      <c r="GY23">
        <v>71916</v>
      </c>
      <c r="GZ23">
        <v>71768</v>
      </c>
      <c r="HA23">
        <v>71604</v>
      </c>
      <c r="HB23">
        <v>71433</v>
      </c>
      <c r="HC23">
        <v>71251</v>
      </c>
      <c r="HD23">
        <v>71054</v>
      </c>
      <c r="HE23">
        <v>70841</v>
      </c>
      <c r="HF23">
        <v>70625</v>
      </c>
      <c r="HG23">
        <v>70392</v>
      </c>
      <c r="HH23">
        <v>70143</v>
      </c>
      <c r="HI23">
        <v>69881</v>
      </c>
      <c r="HJ23">
        <v>69608</v>
      </c>
      <c r="HK23">
        <v>69332</v>
      </c>
      <c r="HL23">
        <v>69051</v>
      </c>
      <c r="HM23">
        <v>68772</v>
      </c>
      <c r="HN23">
        <v>68477</v>
      </c>
      <c r="HO23">
        <v>45.96</v>
      </c>
      <c r="HP23">
        <v>46</v>
      </c>
      <c r="HQ23">
        <v>46.09</v>
      </c>
      <c r="HR23">
        <v>46.22</v>
      </c>
      <c r="HS23">
        <v>46.31</v>
      </c>
      <c r="HT23">
        <v>46.43</v>
      </c>
      <c r="HU23">
        <v>46.55</v>
      </c>
      <c r="HV23">
        <v>46.67</v>
      </c>
      <c r="HW23">
        <v>46.82</v>
      </c>
      <c r="HX23">
        <v>46.99</v>
      </c>
      <c r="HY23">
        <v>47.16</v>
      </c>
      <c r="HZ23">
        <v>47.38</v>
      </c>
      <c r="IA23">
        <v>47.61</v>
      </c>
      <c r="IB23">
        <v>47.84</v>
      </c>
      <c r="IC23">
        <v>48.07</v>
      </c>
      <c r="ID23">
        <v>48.29</v>
      </c>
      <c r="IE23">
        <v>48.5</v>
      </c>
      <c r="IF23">
        <v>48.7</v>
      </c>
      <c r="IG23">
        <v>48.89</v>
      </c>
      <c r="IH23">
        <v>49.04</v>
      </c>
      <c r="II23">
        <v>49.12</v>
      </c>
      <c r="IJ23">
        <v>49.21</v>
      </c>
      <c r="IK23">
        <v>49.32</v>
      </c>
      <c r="IL23">
        <v>49.4</v>
      </c>
      <c r="IM23">
        <v>49.45</v>
      </c>
      <c r="IN23">
        <v>49.47</v>
      </c>
      <c r="IO23">
        <v>49.45</v>
      </c>
      <c r="IP23">
        <v>663</v>
      </c>
      <c r="IQ23">
        <v>662</v>
      </c>
      <c r="IR23">
        <v>654</v>
      </c>
      <c r="IS23">
        <v>642</v>
      </c>
      <c r="IT23">
        <v>632</v>
      </c>
      <c r="IU23">
        <v>621</v>
      </c>
      <c r="IV23">
        <v>611</v>
      </c>
      <c r="IW23">
        <v>601</v>
      </c>
      <c r="IX23">
        <v>591</v>
      </c>
      <c r="IY23">
        <v>580</v>
      </c>
      <c r="IZ23">
        <v>571</v>
      </c>
      <c r="JA23">
        <v>564</v>
      </c>
      <c r="JB23">
        <v>558</v>
      </c>
      <c r="JC23">
        <v>553</v>
      </c>
      <c r="JD23">
        <v>549</v>
      </c>
      <c r="JE23">
        <v>545</v>
      </c>
      <c r="JF23">
        <v>545</v>
      </c>
      <c r="JG23">
        <v>545</v>
      </c>
      <c r="JH23">
        <v>545</v>
      </c>
      <c r="JI23">
        <v>547</v>
      </c>
      <c r="JJ23">
        <v>547</v>
      </c>
      <c r="JK23">
        <v>550</v>
      </c>
      <c r="JL23">
        <v>553</v>
      </c>
      <c r="JM23">
        <v>557</v>
      </c>
      <c r="JN23">
        <v>561</v>
      </c>
      <c r="JO23">
        <v>564</v>
      </c>
      <c r="JP23">
        <v>565</v>
      </c>
      <c r="JQ23">
        <v>874</v>
      </c>
      <c r="JR23">
        <v>876</v>
      </c>
      <c r="JS23">
        <v>892</v>
      </c>
      <c r="JT23">
        <v>895</v>
      </c>
      <c r="JU23">
        <v>900</v>
      </c>
      <c r="JV23">
        <v>901</v>
      </c>
      <c r="JW23">
        <v>893</v>
      </c>
      <c r="JX23">
        <v>891</v>
      </c>
      <c r="JY23">
        <v>889</v>
      </c>
      <c r="JZ23">
        <v>889</v>
      </c>
      <c r="KA23">
        <v>895</v>
      </c>
      <c r="KB23">
        <v>893</v>
      </c>
      <c r="KC23">
        <v>896</v>
      </c>
      <c r="KD23">
        <v>909</v>
      </c>
      <c r="KE23">
        <v>913</v>
      </c>
      <c r="KF23">
        <v>923</v>
      </c>
      <c r="KG23">
        <v>937</v>
      </c>
      <c r="KH23">
        <v>954</v>
      </c>
      <c r="KI23">
        <v>960</v>
      </c>
      <c r="KJ23">
        <v>974</v>
      </c>
      <c r="KK23">
        <v>989</v>
      </c>
      <c r="KL23">
        <v>1004</v>
      </c>
      <c r="KM23">
        <v>1015</v>
      </c>
      <c r="KN23">
        <v>1029</v>
      </c>
      <c r="KO23">
        <v>1039</v>
      </c>
      <c r="KP23">
        <v>1047</v>
      </c>
      <c r="KQ23">
        <v>1053</v>
      </c>
      <c r="KR23">
        <v>177</v>
      </c>
      <c r="KS23">
        <v>186</v>
      </c>
      <c r="KT23">
        <v>172</v>
      </c>
      <c r="KU23">
        <v>175</v>
      </c>
      <c r="KV23">
        <v>181</v>
      </c>
      <c r="KW23">
        <v>179</v>
      </c>
      <c r="KX23">
        <v>198</v>
      </c>
      <c r="KY23">
        <v>204</v>
      </c>
      <c r="KZ23">
        <v>214</v>
      </c>
      <c r="LA23">
        <v>220</v>
      </c>
      <c r="LB23">
        <v>220</v>
      </c>
      <c r="LC23">
        <v>193</v>
      </c>
      <c r="LD23">
        <v>190</v>
      </c>
      <c r="LE23">
        <v>192</v>
      </c>
      <c r="LF23">
        <v>193</v>
      </c>
      <c r="LG23">
        <v>196</v>
      </c>
      <c r="LH23">
        <v>195</v>
      </c>
      <c r="LI23">
        <v>196</v>
      </c>
      <c r="LJ23">
        <v>199</v>
      </c>
      <c r="LK23">
        <v>194</v>
      </c>
      <c r="LL23">
        <v>193</v>
      </c>
      <c r="LM23">
        <v>192</v>
      </c>
      <c r="LN23">
        <v>189</v>
      </c>
      <c r="LO23">
        <v>196</v>
      </c>
      <c r="LP23">
        <v>197</v>
      </c>
      <c r="LQ23">
        <v>204</v>
      </c>
      <c r="LR23">
        <v>193</v>
      </c>
    </row>
    <row r="24" spans="2:330" x14ac:dyDescent="0.35">
      <c r="B24" s="2" t="s">
        <v>27</v>
      </c>
      <c r="C24" s="1" t="s">
        <v>328</v>
      </c>
      <c r="D24" s="1" t="s">
        <v>138</v>
      </c>
      <c r="E24" s="1">
        <v>5554012</v>
      </c>
      <c r="F24" s="11">
        <v>22390</v>
      </c>
      <c r="G24" s="11">
        <v>26543</v>
      </c>
      <c r="H24" s="11">
        <v>28987</v>
      </c>
      <c r="I24" s="11">
        <v>34228</v>
      </c>
      <c r="J24" t="e">
        <v>#N/A</v>
      </c>
      <c r="K24" t="e">
        <v>#N/A</v>
      </c>
      <c r="L24" s="11">
        <v>252</v>
      </c>
      <c r="M24" s="11">
        <v>795</v>
      </c>
      <c r="N24" s="11">
        <v>40474</v>
      </c>
      <c r="O24" s="11">
        <v>40582</v>
      </c>
      <c r="P24" s="11">
        <v>40767</v>
      </c>
      <c r="Q24" s="11">
        <v>40811</v>
      </c>
      <c r="R24" s="11">
        <v>40999</v>
      </c>
      <c r="S24" s="11">
        <v>41028</v>
      </c>
      <c r="T24" s="11">
        <v>41088</v>
      </c>
      <c r="U24" s="11">
        <v>41207</v>
      </c>
      <c r="V24" s="11">
        <v>41177</v>
      </c>
      <c r="W24" s="11">
        <v>41216</v>
      </c>
      <c r="X24" s="11">
        <v>41245</v>
      </c>
      <c r="Y24" s="11">
        <v>41491</v>
      </c>
      <c r="Z24" s="11">
        <v>41455</v>
      </c>
      <c r="AA24" s="11">
        <v>41386</v>
      </c>
      <c r="AB24" s="11">
        <v>41484</v>
      </c>
      <c r="AC24" s="11">
        <v>42272</v>
      </c>
      <c r="AD24" s="11">
        <v>42388</v>
      </c>
      <c r="AE24" s="11">
        <v>42509</v>
      </c>
      <c r="AF24" s="11">
        <v>42530</v>
      </c>
      <c r="AG24" s="11">
        <v>42629</v>
      </c>
      <c r="AH24" s="11">
        <v>42650</v>
      </c>
      <c r="AI24" s="11">
        <v>42974</v>
      </c>
      <c r="AJ24" s="11">
        <v>42737</v>
      </c>
      <c r="AK24" s="11">
        <v>42840</v>
      </c>
      <c r="AL24" s="11">
        <v>43035</v>
      </c>
      <c r="AM24" s="11" t="e">
        <v>#N/A</v>
      </c>
      <c r="AN24" s="22">
        <v>37.11</v>
      </c>
      <c r="AO24" s="22">
        <v>37.729999999999997</v>
      </c>
      <c r="AP24" s="22">
        <v>38.28</v>
      </c>
      <c r="AQ24" s="22">
        <v>38.770000000000003</v>
      </c>
      <c r="AR24" s="22">
        <v>39.32</v>
      </c>
      <c r="AS24" s="22">
        <v>39.909999999999997</v>
      </c>
      <c r="AT24" s="22">
        <v>40.51</v>
      </c>
      <c r="AU24" s="22">
        <v>41.09</v>
      </c>
      <c r="AV24" s="22">
        <v>41.68</v>
      </c>
      <c r="AW24" s="22">
        <v>42.34</v>
      </c>
      <c r="AX24" s="22">
        <v>42.95</v>
      </c>
      <c r="AY24" s="22">
        <v>43.57</v>
      </c>
      <c r="AZ24" s="22">
        <v>44.19</v>
      </c>
      <c r="BA24" s="22">
        <v>44.72</v>
      </c>
      <c r="BB24" s="22">
        <v>45.13</v>
      </c>
      <c r="BC24" s="22">
        <v>44.86</v>
      </c>
      <c r="BD24" s="22">
        <v>45.35</v>
      </c>
      <c r="BE24" s="22">
        <v>45.76</v>
      </c>
      <c r="BF24" s="22">
        <v>45.89</v>
      </c>
      <c r="BG24" s="22">
        <v>46.11</v>
      </c>
      <c r="BH24" s="22">
        <v>46.32</v>
      </c>
      <c r="BI24" s="22">
        <v>46.25</v>
      </c>
      <c r="BJ24" s="22">
        <v>46.23</v>
      </c>
      <c r="BK24" s="22">
        <v>46.25</v>
      </c>
      <c r="BL24" s="22">
        <v>46.12</v>
      </c>
      <c r="BM24" s="22" t="e">
        <v>#N/A</v>
      </c>
      <c r="BN24" s="11">
        <v>2090</v>
      </c>
      <c r="BO24" s="11">
        <v>2075</v>
      </c>
      <c r="BP24" s="11">
        <v>2093</v>
      </c>
      <c r="BQ24" s="11">
        <v>2081</v>
      </c>
      <c r="BR24" s="11">
        <v>2144</v>
      </c>
      <c r="BS24" s="11">
        <v>2140</v>
      </c>
      <c r="BT24" s="11">
        <v>2112</v>
      </c>
      <c r="BU24" s="11">
        <v>2208</v>
      </c>
      <c r="BV24" s="11">
        <v>2198</v>
      </c>
      <c r="BW24" s="11">
        <v>2230</v>
      </c>
      <c r="BX24" s="11">
        <v>2240</v>
      </c>
      <c r="BY24" s="11">
        <v>1580</v>
      </c>
      <c r="BZ24" s="11">
        <v>1666</v>
      </c>
      <c r="CA24" s="11">
        <v>1829</v>
      </c>
      <c r="CB24" s="11">
        <v>2039</v>
      </c>
      <c r="CC24" s="11">
        <v>2749</v>
      </c>
      <c r="CD24" s="11">
        <v>2920</v>
      </c>
      <c r="CE24" s="11">
        <v>2991</v>
      </c>
      <c r="CF24" s="11">
        <v>3060</v>
      </c>
      <c r="CG24" s="11">
        <v>3143</v>
      </c>
      <c r="CH24" s="11">
        <v>3109</v>
      </c>
      <c r="CI24" s="11">
        <v>3254</v>
      </c>
      <c r="CJ24" s="11">
        <v>3674</v>
      </c>
      <c r="CK24" s="11">
        <v>3781</v>
      </c>
      <c r="CL24" s="11">
        <v>3891</v>
      </c>
      <c r="CM24" s="11" t="e">
        <v>#N/A</v>
      </c>
      <c r="CN24" s="11">
        <v>455</v>
      </c>
      <c r="CO24" s="11">
        <v>446</v>
      </c>
      <c r="CP24" s="11">
        <v>431</v>
      </c>
      <c r="CQ24" s="11">
        <v>384</v>
      </c>
      <c r="CR24" s="11">
        <v>459</v>
      </c>
      <c r="CS24" s="11">
        <v>375</v>
      </c>
      <c r="CT24" s="11">
        <v>345</v>
      </c>
      <c r="CU24" s="11">
        <v>376</v>
      </c>
      <c r="CV24" s="11">
        <v>335</v>
      </c>
      <c r="CW24" s="11">
        <v>351</v>
      </c>
      <c r="CX24" s="11">
        <v>357</v>
      </c>
      <c r="CY24" s="11">
        <v>342</v>
      </c>
      <c r="CZ24">
        <v>385</v>
      </c>
      <c r="DA24" s="11">
        <v>342</v>
      </c>
      <c r="DB24">
        <v>369</v>
      </c>
      <c r="DC24" s="11">
        <v>425</v>
      </c>
      <c r="DD24" s="11">
        <v>384</v>
      </c>
      <c r="DE24" s="11">
        <v>407</v>
      </c>
      <c r="DF24" s="11">
        <v>404</v>
      </c>
      <c r="DG24" s="11">
        <v>375</v>
      </c>
      <c r="DH24" s="11">
        <v>400</v>
      </c>
      <c r="DI24" s="11">
        <v>444</v>
      </c>
      <c r="DJ24" s="11">
        <v>398</v>
      </c>
      <c r="DK24" s="11">
        <v>372</v>
      </c>
      <c r="DL24" s="11">
        <v>392</v>
      </c>
      <c r="DM24" s="11" t="e">
        <v>#N/A</v>
      </c>
      <c r="DN24" s="11">
        <v>346</v>
      </c>
      <c r="DO24" s="11">
        <v>307</v>
      </c>
      <c r="DP24" s="11">
        <v>318</v>
      </c>
      <c r="DQ24" s="11">
        <v>350</v>
      </c>
      <c r="DR24" s="11">
        <v>315</v>
      </c>
      <c r="DS24" s="11">
        <v>306</v>
      </c>
      <c r="DT24" s="11">
        <v>332</v>
      </c>
      <c r="DU24" s="11">
        <v>341</v>
      </c>
      <c r="DV24" s="11">
        <v>326</v>
      </c>
      <c r="DW24" s="11">
        <v>333</v>
      </c>
      <c r="DX24" s="11">
        <v>336</v>
      </c>
      <c r="DY24" s="11">
        <v>348</v>
      </c>
      <c r="DZ24" s="11">
        <v>390</v>
      </c>
      <c r="EA24" s="11">
        <v>383</v>
      </c>
      <c r="EB24" s="11">
        <v>377</v>
      </c>
      <c r="EC24" s="11">
        <v>433</v>
      </c>
      <c r="ED24" s="11">
        <v>369</v>
      </c>
      <c r="EE24" s="11">
        <v>392</v>
      </c>
      <c r="EF24" s="11">
        <v>459</v>
      </c>
      <c r="EG24" s="11">
        <v>416</v>
      </c>
      <c r="EH24" s="11">
        <v>429</v>
      </c>
      <c r="EI24" s="11">
        <v>450</v>
      </c>
      <c r="EJ24" s="11">
        <v>511</v>
      </c>
      <c r="EK24" s="11">
        <v>501</v>
      </c>
      <c r="EL24" s="11">
        <v>508</v>
      </c>
      <c r="EM24" s="11" t="e">
        <v>#N/A</v>
      </c>
      <c r="EN24" s="11">
        <v>1600</v>
      </c>
      <c r="EO24" s="11">
        <v>1456</v>
      </c>
      <c r="EP24" s="11">
        <v>1608</v>
      </c>
      <c r="EQ24" s="11">
        <v>1546</v>
      </c>
      <c r="ER24" s="11">
        <v>1546</v>
      </c>
      <c r="ES24" s="11">
        <v>1506</v>
      </c>
      <c r="ET24" s="11">
        <v>1486</v>
      </c>
      <c r="EU24" s="11">
        <v>1503</v>
      </c>
      <c r="EV24" s="11">
        <v>1536</v>
      </c>
      <c r="EW24" s="11">
        <v>1525</v>
      </c>
      <c r="EX24" s="11">
        <v>1591</v>
      </c>
      <c r="EY24" s="11">
        <v>1561</v>
      </c>
      <c r="EZ24" s="11">
        <v>1498</v>
      </c>
      <c r="FA24" s="11">
        <v>1674</v>
      </c>
      <c r="FB24" s="11">
        <v>1853</v>
      </c>
      <c r="FC24" s="11">
        <v>2711</v>
      </c>
      <c r="FD24" s="11">
        <v>2317</v>
      </c>
      <c r="FE24" s="11">
        <v>1839</v>
      </c>
      <c r="FF24" s="11">
        <v>1729</v>
      </c>
      <c r="FG24" s="11">
        <v>1843</v>
      </c>
      <c r="FH24" s="11">
        <v>1648</v>
      </c>
      <c r="FI24" s="11">
        <v>1812</v>
      </c>
      <c r="FJ24" s="11">
        <v>2197</v>
      </c>
      <c r="FK24" s="11">
        <v>1947</v>
      </c>
      <c r="FL24" s="11">
        <v>2070</v>
      </c>
      <c r="FM24" s="11" t="e">
        <v>#N/A</v>
      </c>
      <c r="FN24" s="11">
        <v>1529</v>
      </c>
      <c r="FO24" s="11">
        <v>1487</v>
      </c>
      <c r="FP24" s="11">
        <v>1536</v>
      </c>
      <c r="FQ24" s="11">
        <v>1536</v>
      </c>
      <c r="FR24" s="11">
        <v>1502</v>
      </c>
      <c r="FS24" s="11">
        <v>1546</v>
      </c>
      <c r="FT24" s="11">
        <v>1439</v>
      </c>
      <c r="FU24" s="11">
        <v>1419</v>
      </c>
      <c r="FV24" s="11">
        <v>1572</v>
      </c>
      <c r="FW24" s="11">
        <v>1505</v>
      </c>
      <c r="FX24" s="11">
        <v>1584</v>
      </c>
      <c r="FY24" s="11">
        <v>1831</v>
      </c>
      <c r="FZ24" s="11">
        <v>1539</v>
      </c>
      <c r="GA24" s="11">
        <v>1708</v>
      </c>
      <c r="GB24" s="11">
        <v>1768</v>
      </c>
      <c r="GC24" s="11">
        <v>1923</v>
      </c>
      <c r="GD24" s="11">
        <v>2205</v>
      </c>
      <c r="GE24" s="11">
        <v>1736</v>
      </c>
      <c r="GF24" s="11">
        <v>1662</v>
      </c>
      <c r="GG24" s="11">
        <v>1687</v>
      </c>
      <c r="GH24" s="11">
        <v>1602</v>
      </c>
      <c r="GI24" s="11">
        <v>1487</v>
      </c>
      <c r="GJ24" s="11">
        <v>1571</v>
      </c>
      <c r="GK24" s="11">
        <v>1716</v>
      </c>
      <c r="GL24" s="11">
        <v>1756</v>
      </c>
      <c r="GM24" s="11" t="e">
        <v>#N/A</v>
      </c>
      <c r="GN24">
        <v>42938</v>
      </c>
      <c r="GO24">
        <v>43037</v>
      </c>
      <c r="GP24">
        <v>43135</v>
      </c>
      <c r="GQ24">
        <v>43221</v>
      </c>
      <c r="GR24">
        <v>43298</v>
      </c>
      <c r="GS24">
        <v>43372</v>
      </c>
      <c r="GT24">
        <v>43430</v>
      </c>
      <c r="GU24">
        <v>43488</v>
      </c>
      <c r="GV24">
        <v>43532</v>
      </c>
      <c r="GW24">
        <v>43557</v>
      </c>
      <c r="GX24">
        <v>43579</v>
      </c>
      <c r="GY24">
        <v>43561</v>
      </c>
      <c r="GZ24">
        <v>43527</v>
      </c>
      <c r="HA24">
        <v>43479</v>
      </c>
      <c r="HB24">
        <v>43419</v>
      </c>
      <c r="HC24">
        <v>43346</v>
      </c>
      <c r="HD24">
        <v>43267</v>
      </c>
      <c r="HE24">
        <v>43173</v>
      </c>
      <c r="HF24">
        <v>43074</v>
      </c>
      <c r="HG24">
        <v>42968</v>
      </c>
      <c r="HH24">
        <v>42856</v>
      </c>
      <c r="HI24">
        <v>42733</v>
      </c>
      <c r="HJ24">
        <v>42607</v>
      </c>
      <c r="HK24">
        <v>42480</v>
      </c>
      <c r="HL24">
        <v>42347</v>
      </c>
      <c r="HM24">
        <v>42205</v>
      </c>
      <c r="HN24">
        <v>42075</v>
      </c>
      <c r="HO24">
        <v>46.29</v>
      </c>
      <c r="HP24">
        <v>46.32</v>
      </c>
      <c r="HQ24">
        <v>46.38</v>
      </c>
      <c r="HR24">
        <v>46.47</v>
      </c>
      <c r="HS24">
        <v>46.63</v>
      </c>
      <c r="HT24">
        <v>46.83</v>
      </c>
      <c r="HU24">
        <v>46.99</v>
      </c>
      <c r="HV24">
        <v>47.15</v>
      </c>
      <c r="HW24">
        <v>47.35</v>
      </c>
      <c r="HX24">
        <v>47.55</v>
      </c>
      <c r="HY24">
        <v>47.75</v>
      </c>
      <c r="HZ24">
        <v>47.96</v>
      </c>
      <c r="IA24">
        <v>48.17</v>
      </c>
      <c r="IB24">
        <v>48.4</v>
      </c>
      <c r="IC24">
        <v>48.62</v>
      </c>
      <c r="ID24">
        <v>48.84</v>
      </c>
      <c r="IE24">
        <v>49.09</v>
      </c>
      <c r="IF24">
        <v>49.27</v>
      </c>
      <c r="IG24">
        <v>49.44</v>
      </c>
      <c r="IH24">
        <v>49.6</v>
      </c>
      <c r="II24">
        <v>49.75</v>
      </c>
      <c r="IJ24">
        <v>49.86</v>
      </c>
      <c r="IK24">
        <v>49.99</v>
      </c>
      <c r="IL24">
        <v>50.08</v>
      </c>
      <c r="IM24">
        <v>50.16</v>
      </c>
      <c r="IN24">
        <v>50.21</v>
      </c>
      <c r="IO24">
        <v>50.25</v>
      </c>
      <c r="IP24">
        <v>354</v>
      </c>
      <c r="IQ24">
        <v>364</v>
      </c>
      <c r="IR24">
        <v>367</v>
      </c>
      <c r="IS24">
        <v>366</v>
      </c>
      <c r="IT24">
        <v>362</v>
      </c>
      <c r="IU24">
        <v>358</v>
      </c>
      <c r="IV24">
        <v>356</v>
      </c>
      <c r="IW24">
        <v>350</v>
      </c>
      <c r="IX24">
        <v>345</v>
      </c>
      <c r="IY24">
        <v>340</v>
      </c>
      <c r="IZ24">
        <v>337</v>
      </c>
      <c r="JA24">
        <v>329</v>
      </c>
      <c r="JB24">
        <v>327</v>
      </c>
      <c r="JC24">
        <v>323</v>
      </c>
      <c r="JD24">
        <v>319</v>
      </c>
      <c r="JE24">
        <v>317</v>
      </c>
      <c r="JF24">
        <v>317</v>
      </c>
      <c r="JG24">
        <v>316</v>
      </c>
      <c r="JH24">
        <v>317</v>
      </c>
      <c r="JI24">
        <v>317</v>
      </c>
      <c r="JJ24">
        <v>319</v>
      </c>
      <c r="JK24">
        <v>321</v>
      </c>
      <c r="JL24">
        <v>323</v>
      </c>
      <c r="JM24">
        <v>327</v>
      </c>
      <c r="JN24">
        <v>329</v>
      </c>
      <c r="JO24">
        <v>331</v>
      </c>
      <c r="JP24">
        <v>332</v>
      </c>
      <c r="JQ24">
        <v>465</v>
      </c>
      <c r="JR24">
        <v>476</v>
      </c>
      <c r="JS24">
        <v>475</v>
      </c>
      <c r="JT24">
        <v>482</v>
      </c>
      <c r="JU24">
        <v>490</v>
      </c>
      <c r="JV24">
        <v>495</v>
      </c>
      <c r="JW24">
        <v>504</v>
      </c>
      <c r="JX24">
        <v>500</v>
      </c>
      <c r="JY24">
        <v>509</v>
      </c>
      <c r="JZ24">
        <v>517</v>
      </c>
      <c r="KA24">
        <v>521</v>
      </c>
      <c r="KB24">
        <v>528</v>
      </c>
      <c r="KC24">
        <v>537</v>
      </c>
      <c r="KD24">
        <v>545</v>
      </c>
      <c r="KE24">
        <v>551</v>
      </c>
      <c r="KF24">
        <v>562</v>
      </c>
      <c r="KG24">
        <v>569</v>
      </c>
      <c r="KH24">
        <v>579</v>
      </c>
      <c r="KI24">
        <v>585</v>
      </c>
      <c r="KJ24">
        <v>594</v>
      </c>
      <c r="KK24">
        <v>606</v>
      </c>
      <c r="KL24">
        <v>620</v>
      </c>
      <c r="KM24">
        <v>623</v>
      </c>
      <c r="KN24">
        <v>628</v>
      </c>
      <c r="KO24">
        <v>638</v>
      </c>
      <c r="KP24">
        <v>649</v>
      </c>
      <c r="KQ24">
        <v>642</v>
      </c>
      <c r="KR24">
        <v>209</v>
      </c>
      <c r="KS24">
        <v>211</v>
      </c>
      <c r="KT24">
        <v>206</v>
      </c>
      <c r="KU24">
        <v>202</v>
      </c>
      <c r="KV24">
        <v>205</v>
      </c>
      <c r="KW24">
        <v>211</v>
      </c>
      <c r="KX24">
        <v>206</v>
      </c>
      <c r="KY24">
        <v>208</v>
      </c>
      <c r="KZ24">
        <v>208</v>
      </c>
      <c r="LA24">
        <v>202</v>
      </c>
      <c r="LB24">
        <v>206</v>
      </c>
      <c r="LC24">
        <v>181</v>
      </c>
      <c r="LD24">
        <v>176</v>
      </c>
      <c r="LE24">
        <v>174</v>
      </c>
      <c r="LF24">
        <v>172</v>
      </c>
      <c r="LG24">
        <v>172</v>
      </c>
      <c r="LH24">
        <v>173</v>
      </c>
      <c r="LI24">
        <v>169</v>
      </c>
      <c r="LJ24">
        <v>169</v>
      </c>
      <c r="LK24">
        <v>171</v>
      </c>
      <c r="LL24">
        <v>175</v>
      </c>
      <c r="LM24">
        <v>176</v>
      </c>
      <c r="LN24">
        <v>174</v>
      </c>
      <c r="LO24">
        <v>174</v>
      </c>
      <c r="LP24">
        <v>176</v>
      </c>
      <c r="LQ24">
        <v>176</v>
      </c>
      <c r="LR24">
        <v>180</v>
      </c>
    </row>
    <row r="25" spans="2:330" x14ac:dyDescent="0.35">
      <c r="B25" s="2" t="s">
        <v>28</v>
      </c>
      <c r="C25" s="1" t="s">
        <v>329</v>
      </c>
      <c r="D25" s="1" t="s">
        <v>139</v>
      </c>
      <c r="E25" s="1">
        <v>5554016</v>
      </c>
      <c r="F25" s="11">
        <v>10177</v>
      </c>
      <c r="G25" s="11">
        <v>10795</v>
      </c>
      <c r="H25" s="11">
        <v>13137</v>
      </c>
      <c r="I25" s="11">
        <v>14619</v>
      </c>
      <c r="J25" t="e">
        <v>#N/A</v>
      </c>
      <c r="K25" t="e">
        <v>#N/A</v>
      </c>
      <c r="L25" s="11">
        <v>159</v>
      </c>
      <c r="M25" s="11">
        <v>304</v>
      </c>
      <c r="N25" s="11">
        <v>16782</v>
      </c>
      <c r="O25" s="11">
        <v>16932</v>
      </c>
      <c r="P25" s="11">
        <v>16924</v>
      </c>
      <c r="Q25" s="11">
        <v>17018</v>
      </c>
      <c r="R25" s="11">
        <v>17087</v>
      </c>
      <c r="S25" s="11">
        <v>17146</v>
      </c>
      <c r="T25" s="11">
        <v>17128</v>
      </c>
      <c r="U25" s="11">
        <v>17173</v>
      </c>
      <c r="V25" s="11">
        <v>17163</v>
      </c>
      <c r="W25" s="11">
        <v>17144</v>
      </c>
      <c r="X25" s="11">
        <v>17185</v>
      </c>
      <c r="Y25" s="11">
        <v>16837</v>
      </c>
      <c r="Z25" s="11">
        <v>16889</v>
      </c>
      <c r="AA25" s="11">
        <v>16887</v>
      </c>
      <c r="AB25" s="11">
        <v>16857</v>
      </c>
      <c r="AC25" s="11">
        <v>17118</v>
      </c>
      <c r="AD25" s="11">
        <v>17175</v>
      </c>
      <c r="AE25" s="11">
        <v>17253</v>
      </c>
      <c r="AF25" s="11">
        <v>17205</v>
      </c>
      <c r="AG25" s="11">
        <v>17254</v>
      </c>
      <c r="AH25" s="11">
        <v>17246</v>
      </c>
      <c r="AI25" s="11">
        <v>17186</v>
      </c>
      <c r="AJ25" s="11">
        <v>17331</v>
      </c>
      <c r="AK25" s="11">
        <v>17444</v>
      </c>
      <c r="AL25" s="11">
        <v>17433</v>
      </c>
      <c r="AM25" s="11" t="e">
        <v>#N/A</v>
      </c>
      <c r="AN25" s="22">
        <v>36.229999999999997</v>
      </c>
      <c r="AO25" s="22">
        <v>36.72</v>
      </c>
      <c r="AP25" s="22">
        <v>37.29</v>
      </c>
      <c r="AQ25" s="22">
        <v>37.81</v>
      </c>
      <c r="AR25" s="22">
        <v>38.479999999999997</v>
      </c>
      <c r="AS25" s="22">
        <v>39.1</v>
      </c>
      <c r="AT25" s="22">
        <v>39.729999999999997</v>
      </c>
      <c r="AU25" s="22">
        <v>40.42</v>
      </c>
      <c r="AV25" s="22">
        <v>41.09</v>
      </c>
      <c r="AW25" s="22">
        <v>41.55</v>
      </c>
      <c r="AX25" s="22">
        <v>42.15</v>
      </c>
      <c r="AY25" s="22">
        <v>43.05</v>
      </c>
      <c r="AZ25" s="22">
        <v>43.61</v>
      </c>
      <c r="BA25" s="22">
        <v>44.19</v>
      </c>
      <c r="BB25" s="22">
        <v>44.73</v>
      </c>
      <c r="BC25" s="22">
        <v>44.83</v>
      </c>
      <c r="BD25" s="22">
        <v>45.09</v>
      </c>
      <c r="BE25" s="22">
        <v>45.56</v>
      </c>
      <c r="BF25" s="22">
        <v>46.12</v>
      </c>
      <c r="BG25" s="22">
        <v>46.27</v>
      </c>
      <c r="BH25" s="22">
        <v>46.43</v>
      </c>
      <c r="BI25" s="22">
        <v>46.53</v>
      </c>
      <c r="BJ25" s="22">
        <v>46.6</v>
      </c>
      <c r="BK25" s="22">
        <v>46.37</v>
      </c>
      <c r="BL25" s="22">
        <v>46.55</v>
      </c>
      <c r="BM25" s="22" t="e">
        <v>#N/A</v>
      </c>
      <c r="BN25" s="11">
        <v>772</v>
      </c>
      <c r="BO25" s="11">
        <v>751</v>
      </c>
      <c r="BP25" s="11">
        <v>699</v>
      </c>
      <c r="BQ25" s="11">
        <v>700</v>
      </c>
      <c r="BR25" s="11">
        <v>690</v>
      </c>
      <c r="BS25" s="11">
        <v>676</v>
      </c>
      <c r="BT25" s="11">
        <v>675</v>
      </c>
      <c r="BU25" s="11">
        <v>690</v>
      </c>
      <c r="BV25" s="11">
        <v>687</v>
      </c>
      <c r="BW25" s="11">
        <v>707</v>
      </c>
      <c r="BX25" s="11">
        <v>732</v>
      </c>
      <c r="BY25" s="11">
        <v>528</v>
      </c>
      <c r="BZ25" s="11">
        <v>556</v>
      </c>
      <c r="CA25" s="11">
        <v>576</v>
      </c>
      <c r="CB25" s="11">
        <v>661</v>
      </c>
      <c r="CC25" s="11">
        <v>872</v>
      </c>
      <c r="CD25" s="11">
        <v>931</v>
      </c>
      <c r="CE25" s="11">
        <v>948</v>
      </c>
      <c r="CF25" s="11">
        <v>993</v>
      </c>
      <c r="CG25" s="11">
        <v>1009</v>
      </c>
      <c r="CH25" s="11">
        <v>1025</v>
      </c>
      <c r="CI25" s="11">
        <v>1034</v>
      </c>
      <c r="CJ25" s="11">
        <v>1262</v>
      </c>
      <c r="CK25" s="11">
        <v>1414</v>
      </c>
      <c r="CL25" s="11">
        <v>1421</v>
      </c>
      <c r="CM25" s="11" t="e">
        <v>#N/A</v>
      </c>
      <c r="CN25" s="11">
        <v>203</v>
      </c>
      <c r="CO25" s="11">
        <v>192</v>
      </c>
      <c r="CP25" s="11">
        <v>163</v>
      </c>
      <c r="CQ25" s="11">
        <v>168</v>
      </c>
      <c r="CR25" s="11">
        <v>169</v>
      </c>
      <c r="CS25" s="11">
        <v>164</v>
      </c>
      <c r="CT25" s="11">
        <v>155</v>
      </c>
      <c r="CU25" s="11">
        <v>160</v>
      </c>
      <c r="CV25" s="11">
        <v>159</v>
      </c>
      <c r="CW25" s="11">
        <v>152</v>
      </c>
      <c r="CX25" s="11">
        <v>139</v>
      </c>
      <c r="CY25" s="11">
        <v>137</v>
      </c>
      <c r="CZ25">
        <v>160</v>
      </c>
      <c r="DA25" s="11">
        <v>153</v>
      </c>
      <c r="DB25">
        <v>138</v>
      </c>
      <c r="DC25" s="11">
        <v>160</v>
      </c>
      <c r="DD25" s="11">
        <v>173</v>
      </c>
      <c r="DE25" s="11">
        <v>183</v>
      </c>
      <c r="DF25" s="11">
        <v>143</v>
      </c>
      <c r="DG25" s="11">
        <v>200</v>
      </c>
      <c r="DH25" s="11">
        <v>166</v>
      </c>
      <c r="DI25" s="11">
        <v>183</v>
      </c>
      <c r="DJ25" s="11">
        <v>144</v>
      </c>
      <c r="DK25" s="11">
        <v>131</v>
      </c>
      <c r="DL25" s="11">
        <v>136</v>
      </c>
      <c r="DM25" s="11" t="e">
        <v>#N/A</v>
      </c>
      <c r="DN25" s="11">
        <v>137</v>
      </c>
      <c r="DO25" s="11">
        <v>127</v>
      </c>
      <c r="DP25" s="11">
        <v>153</v>
      </c>
      <c r="DQ25" s="11">
        <v>147</v>
      </c>
      <c r="DR25" s="11">
        <v>123</v>
      </c>
      <c r="DS25" s="11">
        <v>146</v>
      </c>
      <c r="DT25" s="11">
        <v>133</v>
      </c>
      <c r="DU25" s="11">
        <v>139</v>
      </c>
      <c r="DV25" s="11">
        <v>143</v>
      </c>
      <c r="DW25" s="11">
        <v>151</v>
      </c>
      <c r="DX25" s="11">
        <v>127</v>
      </c>
      <c r="DY25" s="11">
        <v>185</v>
      </c>
      <c r="DZ25" s="11">
        <v>130</v>
      </c>
      <c r="EA25" s="11">
        <v>149</v>
      </c>
      <c r="EB25" s="11">
        <v>146</v>
      </c>
      <c r="EC25" s="11">
        <v>149</v>
      </c>
      <c r="ED25" s="11">
        <v>153</v>
      </c>
      <c r="EE25" s="11">
        <v>161</v>
      </c>
      <c r="EF25" s="11">
        <v>165</v>
      </c>
      <c r="EG25" s="11">
        <v>169</v>
      </c>
      <c r="EH25" s="11">
        <v>175</v>
      </c>
      <c r="EI25" s="11">
        <v>191</v>
      </c>
      <c r="EJ25" s="11">
        <v>213</v>
      </c>
      <c r="EK25" s="11">
        <v>193</v>
      </c>
      <c r="EL25" s="11">
        <v>168</v>
      </c>
      <c r="EM25" s="11" t="e">
        <v>#N/A</v>
      </c>
      <c r="EN25" s="11">
        <v>550</v>
      </c>
      <c r="EO25" s="11">
        <v>637</v>
      </c>
      <c r="EP25" s="11">
        <v>566</v>
      </c>
      <c r="EQ25" s="11">
        <v>585</v>
      </c>
      <c r="ER25" s="11">
        <v>545</v>
      </c>
      <c r="ES25" s="11">
        <v>509</v>
      </c>
      <c r="ET25" s="11">
        <v>531</v>
      </c>
      <c r="EU25" s="11">
        <v>594</v>
      </c>
      <c r="EV25" s="11">
        <v>504</v>
      </c>
      <c r="EW25" s="11">
        <v>513</v>
      </c>
      <c r="EX25" s="11">
        <v>578</v>
      </c>
      <c r="EY25" s="11">
        <v>539</v>
      </c>
      <c r="EZ25" s="11">
        <v>593</v>
      </c>
      <c r="FA25" s="11">
        <v>599</v>
      </c>
      <c r="FB25" s="11">
        <v>700</v>
      </c>
      <c r="FC25" s="11">
        <v>918</v>
      </c>
      <c r="FD25" s="11">
        <v>752</v>
      </c>
      <c r="FE25" s="11">
        <v>725</v>
      </c>
      <c r="FF25" s="11">
        <v>666</v>
      </c>
      <c r="FG25" s="11">
        <v>734</v>
      </c>
      <c r="FH25" s="11">
        <v>675</v>
      </c>
      <c r="FI25" s="11">
        <v>611</v>
      </c>
      <c r="FJ25" s="11">
        <v>966</v>
      </c>
      <c r="FK25" s="11">
        <v>1052</v>
      </c>
      <c r="FL25" s="11">
        <v>930</v>
      </c>
      <c r="FM25" s="11" t="e">
        <v>#N/A</v>
      </c>
      <c r="FN25" s="11">
        <v>459</v>
      </c>
      <c r="FO25" s="11">
        <v>552</v>
      </c>
      <c r="FP25" s="11">
        <v>584</v>
      </c>
      <c r="FQ25" s="11">
        <v>512</v>
      </c>
      <c r="FR25" s="11">
        <v>522</v>
      </c>
      <c r="FS25" s="11">
        <v>468</v>
      </c>
      <c r="FT25" s="11">
        <v>571</v>
      </c>
      <c r="FU25" s="11">
        <v>568</v>
      </c>
      <c r="FV25" s="11">
        <v>531</v>
      </c>
      <c r="FW25" s="11">
        <v>533</v>
      </c>
      <c r="FX25" s="11">
        <v>546</v>
      </c>
      <c r="FY25" s="11">
        <v>589</v>
      </c>
      <c r="FZ25" s="11">
        <v>568</v>
      </c>
      <c r="GA25" s="11">
        <v>606</v>
      </c>
      <c r="GB25" s="11">
        <v>724</v>
      </c>
      <c r="GC25" s="11">
        <v>670</v>
      </c>
      <c r="GD25" s="11">
        <v>715</v>
      </c>
      <c r="GE25" s="11">
        <v>668</v>
      </c>
      <c r="GF25" s="11">
        <v>692</v>
      </c>
      <c r="GG25" s="11">
        <v>714</v>
      </c>
      <c r="GH25" s="11">
        <v>683</v>
      </c>
      <c r="GI25" s="11">
        <v>665</v>
      </c>
      <c r="GJ25" s="11">
        <v>716</v>
      </c>
      <c r="GK25" s="11">
        <v>882</v>
      </c>
      <c r="GL25" s="11">
        <v>912</v>
      </c>
      <c r="GM25" s="11" t="e">
        <v>#N/A</v>
      </c>
      <c r="GN25">
        <v>17441</v>
      </c>
      <c r="GO25">
        <v>17448</v>
      </c>
      <c r="GP25">
        <v>17442</v>
      </c>
      <c r="GQ25">
        <v>17431</v>
      </c>
      <c r="GR25">
        <v>17415</v>
      </c>
      <c r="GS25">
        <v>17397</v>
      </c>
      <c r="GT25">
        <v>17381</v>
      </c>
      <c r="GU25">
        <v>17364</v>
      </c>
      <c r="GV25">
        <v>17343</v>
      </c>
      <c r="GW25">
        <v>17325</v>
      </c>
      <c r="GX25">
        <v>17300</v>
      </c>
      <c r="GY25">
        <v>17256</v>
      </c>
      <c r="GZ25">
        <v>17219</v>
      </c>
      <c r="HA25">
        <v>17169</v>
      </c>
      <c r="HB25">
        <v>17113</v>
      </c>
      <c r="HC25">
        <v>17046</v>
      </c>
      <c r="HD25">
        <v>16985</v>
      </c>
      <c r="HE25">
        <v>16916</v>
      </c>
      <c r="HF25">
        <v>16838</v>
      </c>
      <c r="HG25">
        <v>16758</v>
      </c>
      <c r="HH25">
        <v>16679</v>
      </c>
      <c r="HI25">
        <v>16598</v>
      </c>
      <c r="HJ25">
        <v>16523</v>
      </c>
      <c r="HK25">
        <v>16446</v>
      </c>
      <c r="HL25">
        <v>16364</v>
      </c>
      <c r="HM25">
        <v>16285</v>
      </c>
      <c r="HN25">
        <v>16203</v>
      </c>
      <c r="HO25">
        <v>46.51</v>
      </c>
      <c r="HP25">
        <v>46.65</v>
      </c>
      <c r="HQ25">
        <v>46.87</v>
      </c>
      <c r="HR25">
        <v>47.16</v>
      </c>
      <c r="HS25">
        <v>47.38</v>
      </c>
      <c r="HT25">
        <v>47.6</v>
      </c>
      <c r="HU25">
        <v>47.75</v>
      </c>
      <c r="HV25">
        <v>47.81</v>
      </c>
      <c r="HW25">
        <v>47.88</v>
      </c>
      <c r="HX25">
        <v>48.03</v>
      </c>
      <c r="HY25">
        <v>48.32</v>
      </c>
      <c r="HZ25">
        <v>48.61</v>
      </c>
      <c r="IA25">
        <v>48.89</v>
      </c>
      <c r="IB25">
        <v>49.17</v>
      </c>
      <c r="IC25">
        <v>49.44</v>
      </c>
      <c r="ID25">
        <v>49.67</v>
      </c>
      <c r="IE25">
        <v>49.91</v>
      </c>
      <c r="IF25">
        <v>50.14</v>
      </c>
      <c r="IG25">
        <v>50.34</v>
      </c>
      <c r="IH25">
        <v>50.54</v>
      </c>
      <c r="II25">
        <v>50.71</v>
      </c>
      <c r="IJ25">
        <v>50.88</v>
      </c>
      <c r="IK25">
        <v>50.97</v>
      </c>
      <c r="IL25">
        <v>51.07</v>
      </c>
      <c r="IM25">
        <v>51.18</v>
      </c>
      <c r="IN25">
        <v>51.25</v>
      </c>
      <c r="IO25">
        <v>51.27</v>
      </c>
      <c r="IP25">
        <v>135</v>
      </c>
      <c r="IQ25">
        <v>140</v>
      </c>
      <c r="IR25">
        <v>142</v>
      </c>
      <c r="IS25">
        <v>140</v>
      </c>
      <c r="IT25">
        <v>137</v>
      </c>
      <c r="IU25">
        <v>134</v>
      </c>
      <c r="IV25">
        <v>132</v>
      </c>
      <c r="IW25">
        <v>131</v>
      </c>
      <c r="IX25">
        <v>128</v>
      </c>
      <c r="IY25">
        <v>126</v>
      </c>
      <c r="IZ25">
        <v>125</v>
      </c>
      <c r="JA25">
        <v>122</v>
      </c>
      <c r="JB25">
        <v>121</v>
      </c>
      <c r="JC25">
        <v>119</v>
      </c>
      <c r="JD25">
        <v>119</v>
      </c>
      <c r="JE25">
        <v>117</v>
      </c>
      <c r="JF25">
        <v>117</v>
      </c>
      <c r="JG25">
        <v>117</v>
      </c>
      <c r="JH25">
        <v>117</v>
      </c>
      <c r="JI25">
        <v>117</v>
      </c>
      <c r="JJ25">
        <v>117</v>
      </c>
      <c r="JK25">
        <v>117</v>
      </c>
      <c r="JL25">
        <v>118</v>
      </c>
      <c r="JM25">
        <v>119</v>
      </c>
      <c r="JN25">
        <v>119</v>
      </c>
      <c r="JO25">
        <v>120</v>
      </c>
      <c r="JP25">
        <v>120</v>
      </c>
      <c r="JQ25">
        <v>188</v>
      </c>
      <c r="JR25">
        <v>194</v>
      </c>
      <c r="JS25">
        <v>197</v>
      </c>
      <c r="JT25">
        <v>195</v>
      </c>
      <c r="JU25">
        <v>197</v>
      </c>
      <c r="JV25">
        <v>196</v>
      </c>
      <c r="JW25">
        <v>199</v>
      </c>
      <c r="JX25">
        <v>200</v>
      </c>
      <c r="JY25">
        <v>200</v>
      </c>
      <c r="JZ25">
        <v>204</v>
      </c>
      <c r="KA25">
        <v>204</v>
      </c>
      <c r="KB25">
        <v>208</v>
      </c>
      <c r="KC25">
        <v>208</v>
      </c>
      <c r="KD25">
        <v>219</v>
      </c>
      <c r="KE25">
        <v>220</v>
      </c>
      <c r="KF25">
        <v>225</v>
      </c>
      <c r="KG25">
        <v>225</v>
      </c>
      <c r="KH25">
        <v>232</v>
      </c>
      <c r="KI25">
        <v>238</v>
      </c>
      <c r="KJ25">
        <v>238</v>
      </c>
      <c r="KK25">
        <v>242</v>
      </c>
      <c r="KL25">
        <v>247</v>
      </c>
      <c r="KM25">
        <v>246</v>
      </c>
      <c r="KN25">
        <v>248</v>
      </c>
      <c r="KO25">
        <v>258</v>
      </c>
      <c r="KP25">
        <v>258</v>
      </c>
      <c r="KQ25">
        <v>259</v>
      </c>
      <c r="KR25">
        <v>50</v>
      </c>
      <c r="KS25">
        <v>61</v>
      </c>
      <c r="KT25">
        <v>49</v>
      </c>
      <c r="KU25">
        <v>44</v>
      </c>
      <c r="KV25">
        <v>44</v>
      </c>
      <c r="KW25">
        <v>44</v>
      </c>
      <c r="KX25">
        <v>51</v>
      </c>
      <c r="KY25">
        <v>52</v>
      </c>
      <c r="KZ25">
        <v>51</v>
      </c>
      <c r="LA25">
        <v>60</v>
      </c>
      <c r="LB25">
        <v>54</v>
      </c>
      <c r="LC25">
        <v>42</v>
      </c>
      <c r="LD25">
        <v>50</v>
      </c>
      <c r="LE25">
        <v>50</v>
      </c>
      <c r="LF25">
        <v>45</v>
      </c>
      <c r="LG25">
        <v>41</v>
      </c>
      <c r="LH25">
        <v>47</v>
      </c>
      <c r="LI25">
        <v>46</v>
      </c>
      <c r="LJ25">
        <v>43</v>
      </c>
      <c r="LK25">
        <v>41</v>
      </c>
      <c r="LL25">
        <v>46</v>
      </c>
      <c r="LM25">
        <v>49</v>
      </c>
      <c r="LN25">
        <v>53</v>
      </c>
      <c r="LO25">
        <v>52</v>
      </c>
      <c r="LP25">
        <v>57</v>
      </c>
      <c r="LQ25">
        <v>59</v>
      </c>
      <c r="LR25">
        <v>57</v>
      </c>
    </row>
    <row r="26" spans="2:330" x14ac:dyDescent="0.35">
      <c r="B26" s="2" t="s">
        <v>29</v>
      </c>
      <c r="C26" s="1" t="s">
        <v>330</v>
      </c>
      <c r="D26" s="1" t="s">
        <v>140</v>
      </c>
      <c r="E26" s="1">
        <v>5554020</v>
      </c>
      <c r="F26" s="11">
        <v>34278</v>
      </c>
      <c r="G26" s="11">
        <v>35818</v>
      </c>
      <c r="H26" s="11">
        <v>38503</v>
      </c>
      <c r="I26" s="11">
        <v>39318</v>
      </c>
      <c r="J26" t="e">
        <v>#N/A</v>
      </c>
      <c r="K26" t="e">
        <v>#N/A</v>
      </c>
      <c r="L26" s="11">
        <v>2228</v>
      </c>
      <c r="M26" s="11">
        <v>3084</v>
      </c>
      <c r="N26" s="11">
        <v>44860</v>
      </c>
      <c r="O26" s="11">
        <v>45290</v>
      </c>
      <c r="P26" s="11">
        <v>45539</v>
      </c>
      <c r="Q26" s="11">
        <v>45848</v>
      </c>
      <c r="R26" s="11">
        <v>46150</v>
      </c>
      <c r="S26" s="11">
        <v>46373</v>
      </c>
      <c r="T26" s="11">
        <v>46488</v>
      </c>
      <c r="U26" s="11">
        <v>46628</v>
      </c>
      <c r="V26" s="11">
        <v>46645</v>
      </c>
      <c r="W26" s="11">
        <v>46549</v>
      </c>
      <c r="X26" s="11">
        <v>46553</v>
      </c>
      <c r="Y26" s="11">
        <v>45622</v>
      </c>
      <c r="Z26" s="11">
        <v>45590</v>
      </c>
      <c r="AA26" s="11">
        <v>45998</v>
      </c>
      <c r="AB26" s="11">
        <v>46265</v>
      </c>
      <c r="AC26" s="11">
        <v>47010</v>
      </c>
      <c r="AD26" s="11">
        <v>47287</v>
      </c>
      <c r="AE26" s="11">
        <v>47671</v>
      </c>
      <c r="AF26" s="11">
        <v>48072</v>
      </c>
      <c r="AG26" s="11">
        <v>48321</v>
      </c>
      <c r="AH26" s="11">
        <v>48576</v>
      </c>
      <c r="AI26" s="11">
        <v>49031</v>
      </c>
      <c r="AJ26" s="11">
        <v>49937</v>
      </c>
      <c r="AK26" s="11">
        <v>50279</v>
      </c>
      <c r="AL26" s="11">
        <v>50547</v>
      </c>
      <c r="AM26" s="11" t="e">
        <v>#N/A</v>
      </c>
      <c r="AN26" s="22">
        <v>37.56</v>
      </c>
      <c r="AO26" s="22">
        <v>37.97</v>
      </c>
      <c r="AP26" s="22">
        <v>38.25</v>
      </c>
      <c r="AQ26" s="22">
        <v>38.619999999999997</v>
      </c>
      <c r="AR26" s="22">
        <v>39.020000000000003</v>
      </c>
      <c r="AS26" s="22">
        <v>39.520000000000003</v>
      </c>
      <c r="AT26" s="22">
        <v>39.97</v>
      </c>
      <c r="AU26" s="22">
        <v>40.36</v>
      </c>
      <c r="AV26" s="22">
        <v>40.799999999999997</v>
      </c>
      <c r="AW26" s="22">
        <v>41.32</v>
      </c>
      <c r="AX26" s="22">
        <v>41.67</v>
      </c>
      <c r="AY26" s="22">
        <v>42.47</v>
      </c>
      <c r="AZ26" s="22">
        <v>42.85</v>
      </c>
      <c r="BA26" s="22">
        <v>43</v>
      </c>
      <c r="BB26" s="22">
        <v>43.11</v>
      </c>
      <c r="BC26" s="22">
        <v>42.78</v>
      </c>
      <c r="BD26" s="22">
        <v>42.65</v>
      </c>
      <c r="BE26" s="22">
        <v>42.58</v>
      </c>
      <c r="BF26" s="22">
        <v>42.48</v>
      </c>
      <c r="BG26" s="22">
        <v>42.32</v>
      </c>
      <c r="BH26" s="22">
        <v>42.21</v>
      </c>
      <c r="BI26" s="22">
        <v>42.02</v>
      </c>
      <c r="BJ26" s="22">
        <v>41.77</v>
      </c>
      <c r="BK26" s="22">
        <v>41.62</v>
      </c>
      <c r="BL26" s="22">
        <v>41.67</v>
      </c>
      <c r="BM26" s="22" t="e">
        <v>#N/A</v>
      </c>
      <c r="BN26" s="11">
        <v>4620</v>
      </c>
      <c r="BO26" s="11">
        <v>4575</v>
      </c>
      <c r="BP26" s="11">
        <v>4679</v>
      </c>
      <c r="BQ26" s="11">
        <v>4851</v>
      </c>
      <c r="BR26" s="11">
        <v>4946</v>
      </c>
      <c r="BS26" s="11">
        <v>5054</v>
      </c>
      <c r="BT26" s="11">
        <v>5171</v>
      </c>
      <c r="BU26" s="11">
        <v>5382</v>
      </c>
      <c r="BV26" s="11">
        <v>5636</v>
      </c>
      <c r="BW26" s="11">
        <v>5631</v>
      </c>
      <c r="BX26" s="11">
        <v>5847</v>
      </c>
      <c r="BY26" s="11">
        <v>5690</v>
      </c>
      <c r="BZ26" s="11">
        <v>5907</v>
      </c>
      <c r="CA26" s="11">
        <v>6327</v>
      </c>
      <c r="CB26" s="11">
        <v>6757</v>
      </c>
      <c r="CC26" s="11">
        <v>7808</v>
      </c>
      <c r="CD26" s="11">
        <v>8350</v>
      </c>
      <c r="CE26" s="11">
        <v>8810</v>
      </c>
      <c r="CF26" s="11">
        <v>9364</v>
      </c>
      <c r="CG26" s="11">
        <v>9827</v>
      </c>
      <c r="CH26" s="11">
        <v>10232</v>
      </c>
      <c r="CI26" s="11">
        <v>10756</v>
      </c>
      <c r="CJ26" s="11">
        <v>11042</v>
      </c>
      <c r="CK26" s="11">
        <v>11336</v>
      </c>
      <c r="CL26" s="11">
        <v>11515</v>
      </c>
      <c r="CM26" s="11" t="e">
        <v>#N/A</v>
      </c>
      <c r="CN26" s="11">
        <v>511</v>
      </c>
      <c r="CO26" s="11">
        <v>475</v>
      </c>
      <c r="CP26" s="11">
        <v>461</v>
      </c>
      <c r="CQ26" s="11">
        <v>524</v>
      </c>
      <c r="CR26" s="11">
        <v>500</v>
      </c>
      <c r="CS26" s="11">
        <v>448</v>
      </c>
      <c r="CT26" s="11">
        <v>413</v>
      </c>
      <c r="CU26" s="11">
        <v>485</v>
      </c>
      <c r="CV26" s="11">
        <v>447</v>
      </c>
      <c r="CW26" s="11">
        <v>409</v>
      </c>
      <c r="CX26" s="11">
        <v>461</v>
      </c>
      <c r="CY26" s="11">
        <v>430</v>
      </c>
      <c r="CZ26">
        <v>440</v>
      </c>
      <c r="DA26" s="11">
        <v>458</v>
      </c>
      <c r="DB26">
        <v>453</v>
      </c>
      <c r="DC26" s="11">
        <v>492</v>
      </c>
      <c r="DD26" s="11">
        <v>527</v>
      </c>
      <c r="DE26" s="11">
        <v>562</v>
      </c>
      <c r="DF26" s="11">
        <v>558</v>
      </c>
      <c r="DG26" s="11">
        <v>531</v>
      </c>
      <c r="DH26" s="11">
        <v>521</v>
      </c>
      <c r="DI26" s="11">
        <v>562</v>
      </c>
      <c r="DJ26" s="11">
        <v>496</v>
      </c>
      <c r="DK26" s="11">
        <v>497</v>
      </c>
      <c r="DL26" s="11">
        <v>520</v>
      </c>
      <c r="DM26" s="11" t="e">
        <v>#N/A</v>
      </c>
      <c r="DN26" s="11">
        <v>417</v>
      </c>
      <c r="DO26" s="11">
        <v>426</v>
      </c>
      <c r="DP26" s="11">
        <v>472</v>
      </c>
      <c r="DQ26" s="11">
        <v>447</v>
      </c>
      <c r="DR26" s="11">
        <v>428</v>
      </c>
      <c r="DS26" s="11">
        <v>397</v>
      </c>
      <c r="DT26" s="11">
        <v>432</v>
      </c>
      <c r="DU26" s="11">
        <v>461</v>
      </c>
      <c r="DV26" s="11">
        <v>448</v>
      </c>
      <c r="DW26" s="11">
        <v>421</v>
      </c>
      <c r="DX26" s="11">
        <v>464</v>
      </c>
      <c r="DY26" s="11">
        <v>447</v>
      </c>
      <c r="DZ26" s="11">
        <v>426</v>
      </c>
      <c r="EA26" s="11">
        <v>444</v>
      </c>
      <c r="EB26" s="11">
        <v>426</v>
      </c>
      <c r="EC26" s="11">
        <v>519</v>
      </c>
      <c r="ED26" s="11">
        <v>495</v>
      </c>
      <c r="EE26" s="11">
        <v>465</v>
      </c>
      <c r="EF26" s="11">
        <v>495</v>
      </c>
      <c r="EG26" s="11">
        <v>492</v>
      </c>
      <c r="EH26" s="11">
        <v>522</v>
      </c>
      <c r="EI26" s="11">
        <v>516</v>
      </c>
      <c r="EJ26" s="11">
        <v>543</v>
      </c>
      <c r="EK26" s="11">
        <v>535</v>
      </c>
      <c r="EL26" s="11">
        <v>502</v>
      </c>
      <c r="EM26" s="11" t="e">
        <v>#N/A</v>
      </c>
      <c r="EN26" s="11">
        <v>1436</v>
      </c>
      <c r="EO26" s="11">
        <v>1621</v>
      </c>
      <c r="EP26" s="11">
        <v>1627</v>
      </c>
      <c r="EQ26" s="11">
        <v>1592</v>
      </c>
      <c r="ER26" s="11">
        <v>1692</v>
      </c>
      <c r="ES26" s="11">
        <v>1631</v>
      </c>
      <c r="ET26" s="11">
        <v>1584</v>
      </c>
      <c r="EU26" s="11">
        <v>1669</v>
      </c>
      <c r="EV26" s="11">
        <v>1619</v>
      </c>
      <c r="EW26" s="11">
        <v>1679</v>
      </c>
      <c r="EX26" s="11">
        <v>1676</v>
      </c>
      <c r="EY26" s="11">
        <v>1796</v>
      </c>
      <c r="EZ26" s="11">
        <v>1880</v>
      </c>
      <c r="FA26" s="11">
        <v>2224</v>
      </c>
      <c r="FB26" s="11">
        <v>2378</v>
      </c>
      <c r="FC26" s="11">
        <v>3420</v>
      </c>
      <c r="FD26" s="11">
        <v>2844</v>
      </c>
      <c r="FE26" s="11">
        <v>2562</v>
      </c>
      <c r="FF26" s="11">
        <v>2583</v>
      </c>
      <c r="FG26" s="11">
        <v>2659</v>
      </c>
      <c r="FH26" s="11">
        <v>2351</v>
      </c>
      <c r="FI26" s="11">
        <v>2463</v>
      </c>
      <c r="FJ26" s="11">
        <v>3253</v>
      </c>
      <c r="FK26" s="11">
        <v>2759</v>
      </c>
      <c r="FL26" s="11">
        <v>2771</v>
      </c>
      <c r="FM26" s="11" t="e">
        <v>#N/A</v>
      </c>
      <c r="FN26" s="11">
        <v>1220</v>
      </c>
      <c r="FO26" s="11">
        <v>1240</v>
      </c>
      <c r="FP26" s="11">
        <v>1367</v>
      </c>
      <c r="FQ26" s="11">
        <v>1360</v>
      </c>
      <c r="FR26" s="11">
        <v>1462</v>
      </c>
      <c r="FS26" s="11">
        <v>1459</v>
      </c>
      <c r="FT26" s="11">
        <v>1450</v>
      </c>
      <c r="FU26" s="11">
        <v>1553</v>
      </c>
      <c r="FV26" s="11">
        <v>1601</v>
      </c>
      <c r="FW26" s="11">
        <v>1764</v>
      </c>
      <c r="FX26" s="11">
        <v>1670</v>
      </c>
      <c r="FY26" s="11">
        <v>1783</v>
      </c>
      <c r="FZ26" s="11">
        <v>1931</v>
      </c>
      <c r="GA26" s="11">
        <v>1842</v>
      </c>
      <c r="GB26" s="11">
        <v>2185</v>
      </c>
      <c r="GC26" s="11">
        <v>2677</v>
      </c>
      <c r="GD26" s="11">
        <v>2567</v>
      </c>
      <c r="GE26" s="11">
        <v>2274</v>
      </c>
      <c r="GF26" s="11">
        <v>2230</v>
      </c>
      <c r="GG26" s="11">
        <v>2414</v>
      </c>
      <c r="GH26" s="11">
        <v>2088</v>
      </c>
      <c r="GI26" s="11">
        <v>2033</v>
      </c>
      <c r="GJ26" s="11">
        <v>2416</v>
      </c>
      <c r="GK26" s="11">
        <v>2385</v>
      </c>
      <c r="GL26" s="11">
        <v>2514</v>
      </c>
      <c r="GM26" s="11" t="e">
        <v>#N/A</v>
      </c>
      <c r="GN26">
        <v>50667</v>
      </c>
      <c r="GO26">
        <v>51056</v>
      </c>
      <c r="GP26">
        <v>51389</v>
      </c>
      <c r="GQ26">
        <v>51707</v>
      </c>
      <c r="GR26">
        <v>52018</v>
      </c>
      <c r="GS26">
        <v>52330</v>
      </c>
      <c r="GT26">
        <v>52638</v>
      </c>
      <c r="GU26">
        <v>52934</v>
      </c>
      <c r="GV26">
        <v>53233</v>
      </c>
      <c r="GW26">
        <v>53508</v>
      </c>
      <c r="GX26">
        <v>53780</v>
      </c>
      <c r="GY26">
        <v>53983</v>
      </c>
      <c r="GZ26">
        <v>54162</v>
      </c>
      <c r="HA26">
        <v>54339</v>
      </c>
      <c r="HB26">
        <v>54507</v>
      </c>
      <c r="HC26">
        <v>54651</v>
      </c>
      <c r="HD26">
        <v>54777</v>
      </c>
      <c r="HE26">
        <v>54907</v>
      </c>
      <c r="HF26">
        <v>55014</v>
      </c>
      <c r="HG26">
        <v>55114</v>
      </c>
      <c r="HH26">
        <v>55207</v>
      </c>
      <c r="HI26">
        <v>55290</v>
      </c>
      <c r="HJ26">
        <v>55361</v>
      </c>
      <c r="HK26">
        <v>55420</v>
      </c>
      <c r="HL26">
        <v>55475</v>
      </c>
      <c r="HM26">
        <v>55524</v>
      </c>
      <c r="HN26">
        <v>55571</v>
      </c>
      <c r="HO26">
        <v>41.66</v>
      </c>
      <c r="HP26">
        <v>41.67</v>
      </c>
      <c r="HQ26">
        <v>41.71</v>
      </c>
      <c r="HR26">
        <v>41.85</v>
      </c>
      <c r="HS26">
        <v>41.92</v>
      </c>
      <c r="HT26">
        <v>42.05</v>
      </c>
      <c r="HU26">
        <v>42.22</v>
      </c>
      <c r="HV26">
        <v>42.36</v>
      </c>
      <c r="HW26">
        <v>42.55</v>
      </c>
      <c r="HX26">
        <v>42.76</v>
      </c>
      <c r="HY26">
        <v>42.96</v>
      </c>
      <c r="HZ26">
        <v>43.16</v>
      </c>
      <c r="IA26">
        <v>43.37</v>
      </c>
      <c r="IB26">
        <v>43.58</v>
      </c>
      <c r="IC26">
        <v>43.79</v>
      </c>
      <c r="ID26">
        <v>43.96</v>
      </c>
      <c r="IE26">
        <v>44.13</v>
      </c>
      <c r="IF26">
        <v>44.36</v>
      </c>
      <c r="IG26">
        <v>44.56</v>
      </c>
      <c r="IH26">
        <v>44.76</v>
      </c>
      <c r="II26">
        <v>44.95</v>
      </c>
      <c r="IJ26">
        <v>45.11</v>
      </c>
      <c r="IK26">
        <v>45.24</v>
      </c>
      <c r="IL26">
        <v>45.34</v>
      </c>
      <c r="IM26">
        <v>45.43</v>
      </c>
      <c r="IN26">
        <v>45.53</v>
      </c>
      <c r="IO26">
        <v>45.58</v>
      </c>
      <c r="IP26">
        <v>503</v>
      </c>
      <c r="IQ26">
        <v>512</v>
      </c>
      <c r="IR26">
        <v>519</v>
      </c>
      <c r="IS26">
        <v>519</v>
      </c>
      <c r="IT26">
        <v>520</v>
      </c>
      <c r="IU26">
        <v>520</v>
      </c>
      <c r="IV26">
        <v>521</v>
      </c>
      <c r="IW26">
        <v>520</v>
      </c>
      <c r="IX26">
        <v>520</v>
      </c>
      <c r="IY26">
        <v>518</v>
      </c>
      <c r="IZ26">
        <v>516</v>
      </c>
      <c r="JA26">
        <v>514</v>
      </c>
      <c r="JB26">
        <v>513</v>
      </c>
      <c r="JC26">
        <v>511</v>
      </c>
      <c r="JD26">
        <v>508</v>
      </c>
      <c r="JE26">
        <v>508</v>
      </c>
      <c r="JF26">
        <v>506</v>
      </c>
      <c r="JG26">
        <v>506</v>
      </c>
      <c r="JH26">
        <v>504</v>
      </c>
      <c r="JI26">
        <v>504</v>
      </c>
      <c r="JJ26">
        <v>506</v>
      </c>
      <c r="JK26">
        <v>506</v>
      </c>
      <c r="JL26">
        <v>508</v>
      </c>
      <c r="JM26">
        <v>508</v>
      </c>
      <c r="JN26">
        <v>510</v>
      </c>
      <c r="JO26">
        <v>511</v>
      </c>
      <c r="JP26">
        <v>512</v>
      </c>
      <c r="JQ26">
        <v>511</v>
      </c>
      <c r="JR26">
        <v>510</v>
      </c>
      <c r="JS26">
        <v>509</v>
      </c>
      <c r="JT26">
        <v>514</v>
      </c>
      <c r="JU26">
        <v>515</v>
      </c>
      <c r="JV26">
        <v>513</v>
      </c>
      <c r="JW26">
        <v>516</v>
      </c>
      <c r="JX26">
        <v>525</v>
      </c>
      <c r="JY26">
        <v>519</v>
      </c>
      <c r="JZ26">
        <v>530</v>
      </c>
      <c r="KA26">
        <v>529</v>
      </c>
      <c r="KB26">
        <v>529</v>
      </c>
      <c r="KC26">
        <v>546</v>
      </c>
      <c r="KD26">
        <v>544</v>
      </c>
      <c r="KE26">
        <v>548</v>
      </c>
      <c r="KF26">
        <v>556</v>
      </c>
      <c r="KG26">
        <v>565</v>
      </c>
      <c r="KH26">
        <v>564</v>
      </c>
      <c r="KI26">
        <v>581</v>
      </c>
      <c r="KJ26">
        <v>587</v>
      </c>
      <c r="KK26">
        <v>591</v>
      </c>
      <c r="KL26">
        <v>600</v>
      </c>
      <c r="KM26">
        <v>611</v>
      </c>
      <c r="KN26">
        <v>624</v>
      </c>
      <c r="KO26">
        <v>628</v>
      </c>
      <c r="KP26">
        <v>630</v>
      </c>
      <c r="KQ26">
        <v>638</v>
      </c>
      <c r="KR26">
        <v>396</v>
      </c>
      <c r="KS26">
        <v>387</v>
      </c>
      <c r="KT26">
        <v>323</v>
      </c>
      <c r="KU26">
        <v>313</v>
      </c>
      <c r="KV26">
        <v>306</v>
      </c>
      <c r="KW26">
        <v>305</v>
      </c>
      <c r="KX26">
        <v>303</v>
      </c>
      <c r="KY26">
        <v>301</v>
      </c>
      <c r="KZ26">
        <v>298</v>
      </c>
      <c r="LA26">
        <v>287</v>
      </c>
      <c r="LB26">
        <v>285</v>
      </c>
      <c r="LC26">
        <v>218</v>
      </c>
      <c r="LD26">
        <v>212</v>
      </c>
      <c r="LE26">
        <v>210</v>
      </c>
      <c r="LF26">
        <v>208</v>
      </c>
      <c r="LG26">
        <v>192</v>
      </c>
      <c r="LH26">
        <v>185</v>
      </c>
      <c r="LI26">
        <v>188</v>
      </c>
      <c r="LJ26">
        <v>184</v>
      </c>
      <c r="LK26">
        <v>183</v>
      </c>
      <c r="LL26">
        <v>178</v>
      </c>
      <c r="LM26">
        <v>177</v>
      </c>
      <c r="LN26">
        <v>174</v>
      </c>
      <c r="LO26">
        <v>175</v>
      </c>
      <c r="LP26">
        <v>173</v>
      </c>
      <c r="LQ26">
        <v>168</v>
      </c>
      <c r="LR26">
        <v>173</v>
      </c>
    </row>
    <row r="27" spans="2:330" x14ac:dyDescent="0.35">
      <c r="B27" s="2" t="s">
        <v>30</v>
      </c>
      <c r="C27" s="1" t="s">
        <v>331</v>
      </c>
      <c r="D27" s="1" t="s">
        <v>141</v>
      </c>
      <c r="E27" s="1">
        <v>5554024</v>
      </c>
      <c r="F27" s="11">
        <v>5639</v>
      </c>
      <c r="G27" s="11">
        <v>5483</v>
      </c>
      <c r="H27" s="11">
        <v>6131</v>
      </c>
      <c r="I27" s="11">
        <v>6904</v>
      </c>
      <c r="J27" t="e">
        <v>#N/A</v>
      </c>
      <c r="K27" t="e">
        <v>#N/A</v>
      </c>
      <c r="L27" s="11">
        <v>56</v>
      </c>
      <c r="M27" s="11">
        <v>97</v>
      </c>
      <c r="N27" s="11">
        <v>7945</v>
      </c>
      <c r="O27" s="11">
        <v>7968</v>
      </c>
      <c r="P27" s="11">
        <v>8035</v>
      </c>
      <c r="Q27" s="11">
        <v>8153</v>
      </c>
      <c r="R27" s="11">
        <v>8293</v>
      </c>
      <c r="S27" s="11">
        <v>8377</v>
      </c>
      <c r="T27" s="11">
        <v>8435</v>
      </c>
      <c r="U27" s="11">
        <v>8439</v>
      </c>
      <c r="V27" s="11">
        <v>8471</v>
      </c>
      <c r="W27" s="11">
        <v>8404</v>
      </c>
      <c r="X27" s="11">
        <v>8341</v>
      </c>
      <c r="Y27" s="11">
        <v>8362</v>
      </c>
      <c r="Z27" s="11">
        <v>8459</v>
      </c>
      <c r="AA27" s="11">
        <v>8466</v>
      </c>
      <c r="AB27" s="11">
        <v>8438</v>
      </c>
      <c r="AC27" s="11">
        <v>8505</v>
      </c>
      <c r="AD27" s="11">
        <v>8491</v>
      </c>
      <c r="AE27" s="11">
        <v>8563</v>
      </c>
      <c r="AF27" s="11">
        <v>8681</v>
      </c>
      <c r="AG27" s="11">
        <v>8653</v>
      </c>
      <c r="AH27" s="11">
        <v>8651</v>
      </c>
      <c r="AI27" s="11">
        <v>8628</v>
      </c>
      <c r="AJ27" s="11">
        <v>8809</v>
      </c>
      <c r="AK27" s="11">
        <v>8775</v>
      </c>
      <c r="AL27" s="11">
        <v>8773</v>
      </c>
      <c r="AM27" s="11" t="e">
        <v>#N/A</v>
      </c>
      <c r="AN27" s="22">
        <v>33.68</v>
      </c>
      <c r="AO27" s="22">
        <v>34.11</v>
      </c>
      <c r="AP27" s="22">
        <v>34.58</v>
      </c>
      <c r="AQ27" s="22">
        <v>35.04</v>
      </c>
      <c r="AR27" s="22">
        <v>35.51</v>
      </c>
      <c r="AS27" s="22">
        <v>36.1</v>
      </c>
      <c r="AT27" s="22">
        <v>36.33</v>
      </c>
      <c r="AU27" s="22">
        <v>36.97</v>
      </c>
      <c r="AV27" s="22">
        <v>37.58</v>
      </c>
      <c r="AW27" s="22">
        <v>38.24</v>
      </c>
      <c r="AX27" s="22">
        <v>38.94</v>
      </c>
      <c r="AY27" s="22">
        <v>39.39</v>
      </c>
      <c r="AZ27" s="22">
        <v>39.869999999999997</v>
      </c>
      <c r="BA27" s="22">
        <v>40.39</v>
      </c>
      <c r="BB27" s="22">
        <v>40.9</v>
      </c>
      <c r="BC27" s="22">
        <v>40.96</v>
      </c>
      <c r="BD27" s="22">
        <v>41.38</v>
      </c>
      <c r="BE27" s="22">
        <v>41.6</v>
      </c>
      <c r="BF27" s="22">
        <v>41.91</v>
      </c>
      <c r="BG27" s="22">
        <v>42.22</v>
      </c>
      <c r="BH27" s="22">
        <v>42.15</v>
      </c>
      <c r="BI27" s="22">
        <v>42.56</v>
      </c>
      <c r="BJ27" s="22">
        <v>42.59</v>
      </c>
      <c r="BK27" s="22">
        <v>42.83</v>
      </c>
      <c r="BL27" s="22">
        <v>43.16</v>
      </c>
      <c r="BM27" s="22" t="e">
        <v>#N/A</v>
      </c>
      <c r="BN27" s="11">
        <v>290</v>
      </c>
      <c r="BO27" s="11">
        <v>285</v>
      </c>
      <c r="BP27" s="11">
        <v>281</v>
      </c>
      <c r="BQ27" s="11">
        <v>289</v>
      </c>
      <c r="BR27" s="11">
        <v>334</v>
      </c>
      <c r="BS27" s="11">
        <v>336</v>
      </c>
      <c r="BT27" s="11">
        <v>347</v>
      </c>
      <c r="BU27" s="11">
        <v>332</v>
      </c>
      <c r="BV27" s="11">
        <v>346</v>
      </c>
      <c r="BW27" s="11">
        <v>353</v>
      </c>
      <c r="BX27" s="11">
        <v>366</v>
      </c>
      <c r="BY27" s="11">
        <v>356</v>
      </c>
      <c r="BZ27" s="11">
        <v>372</v>
      </c>
      <c r="CA27" s="11">
        <v>446</v>
      </c>
      <c r="CB27" s="11">
        <v>422</v>
      </c>
      <c r="CC27" s="11">
        <v>533</v>
      </c>
      <c r="CD27" s="11">
        <v>557</v>
      </c>
      <c r="CE27" s="11">
        <v>584</v>
      </c>
      <c r="CF27" s="11">
        <v>656</v>
      </c>
      <c r="CG27" s="11">
        <v>662</v>
      </c>
      <c r="CH27" s="11">
        <v>693</v>
      </c>
      <c r="CI27" s="11">
        <v>659</v>
      </c>
      <c r="CJ27" s="11">
        <v>792</v>
      </c>
      <c r="CK27" s="11">
        <v>781</v>
      </c>
      <c r="CL27" s="11">
        <v>792</v>
      </c>
      <c r="CM27" s="11" t="e">
        <v>#N/A</v>
      </c>
      <c r="CN27" s="11">
        <v>118</v>
      </c>
      <c r="CO27" s="11">
        <v>111</v>
      </c>
      <c r="CP27" s="11">
        <v>106</v>
      </c>
      <c r="CQ27" s="11">
        <v>105</v>
      </c>
      <c r="CR27" s="11">
        <v>115</v>
      </c>
      <c r="CS27" s="11">
        <v>101</v>
      </c>
      <c r="CT27" s="11">
        <v>103</v>
      </c>
      <c r="CU27" s="11">
        <v>111</v>
      </c>
      <c r="CV27" s="11">
        <v>82</v>
      </c>
      <c r="CW27" s="11">
        <v>99</v>
      </c>
      <c r="CX27" s="11">
        <v>82</v>
      </c>
      <c r="CY27" s="11">
        <v>83</v>
      </c>
      <c r="CZ27">
        <v>86</v>
      </c>
      <c r="DA27" s="11">
        <v>75</v>
      </c>
      <c r="DB27">
        <v>60</v>
      </c>
      <c r="DC27" s="11">
        <v>76</v>
      </c>
      <c r="DD27" s="11">
        <v>81</v>
      </c>
      <c r="DE27" s="11">
        <v>76</v>
      </c>
      <c r="DF27" s="11">
        <v>97</v>
      </c>
      <c r="DG27" s="11">
        <v>90</v>
      </c>
      <c r="DH27" s="11">
        <v>78</v>
      </c>
      <c r="DI27" s="11">
        <v>94</v>
      </c>
      <c r="DJ27" s="11">
        <v>100</v>
      </c>
      <c r="DK27" s="11">
        <v>89</v>
      </c>
      <c r="DL27" s="11">
        <v>81</v>
      </c>
      <c r="DM27" s="11" t="e">
        <v>#N/A</v>
      </c>
      <c r="DN27" s="11">
        <v>76</v>
      </c>
      <c r="DO27" s="11">
        <v>79</v>
      </c>
      <c r="DP27" s="11">
        <v>56</v>
      </c>
      <c r="DQ27" s="11">
        <v>68</v>
      </c>
      <c r="DR27" s="11">
        <v>61</v>
      </c>
      <c r="DS27" s="11">
        <v>61</v>
      </c>
      <c r="DT27" s="11">
        <v>64</v>
      </c>
      <c r="DU27" s="11">
        <v>62</v>
      </c>
      <c r="DV27" s="11">
        <v>62</v>
      </c>
      <c r="DW27" s="11">
        <v>68</v>
      </c>
      <c r="DX27" s="11">
        <v>61</v>
      </c>
      <c r="DY27" s="11">
        <v>69</v>
      </c>
      <c r="DZ27" s="11">
        <v>46</v>
      </c>
      <c r="EA27" s="11">
        <v>61</v>
      </c>
      <c r="EB27" s="11">
        <v>56</v>
      </c>
      <c r="EC27" s="11">
        <v>68</v>
      </c>
      <c r="ED27" s="11">
        <v>75</v>
      </c>
      <c r="EE27" s="11">
        <v>66</v>
      </c>
      <c r="EF27" s="11">
        <v>67</v>
      </c>
      <c r="EG27" s="11">
        <v>83</v>
      </c>
      <c r="EH27" s="11">
        <v>75</v>
      </c>
      <c r="EI27" s="11">
        <v>73</v>
      </c>
      <c r="EJ27" s="11">
        <v>91</v>
      </c>
      <c r="EK27" s="11">
        <v>96</v>
      </c>
      <c r="EL27" s="11">
        <v>80</v>
      </c>
      <c r="EM27" s="11" t="e">
        <v>#N/A</v>
      </c>
      <c r="EN27" s="11">
        <v>315</v>
      </c>
      <c r="EO27" s="11">
        <v>276</v>
      </c>
      <c r="EP27" s="11">
        <v>291</v>
      </c>
      <c r="EQ27" s="11">
        <v>377</v>
      </c>
      <c r="ER27" s="11">
        <v>303</v>
      </c>
      <c r="ES27" s="11">
        <v>312</v>
      </c>
      <c r="ET27" s="11">
        <v>284</v>
      </c>
      <c r="EU27" s="11">
        <v>226</v>
      </c>
      <c r="EV27" s="11">
        <v>295</v>
      </c>
      <c r="EW27" s="11">
        <v>278</v>
      </c>
      <c r="EX27" s="11">
        <v>246</v>
      </c>
      <c r="EY27" s="11">
        <v>389</v>
      </c>
      <c r="EZ27" s="11">
        <v>463</v>
      </c>
      <c r="FA27" s="11">
        <v>348</v>
      </c>
      <c r="FB27" s="11">
        <v>448</v>
      </c>
      <c r="FC27" s="11">
        <v>456</v>
      </c>
      <c r="FD27" s="11">
        <v>462</v>
      </c>
      <c r="FE27" s="11">
        <v>500</v>
      </c>
      <c r="FF27" s="11">
        <v>534</v>
      </c>
      <c r="FG27" s="11">
        <v>471</v>
      </c>
      <c r="FH27" s="11">
        <v>437</v>
      </c>
      <c r="FI27" s="11">
        <v>433</v>
      </c>
      <c r="FJ27" s="11">
        <v>605</v>
      </c>
      <c r="FK27" s="11">
        <v>475</v>
      </c>
      <c r="FL27" s="11">
        <v>473</v>
      </c>
      <c r="FM27" s="11" t="e">
        <v>#N/A</v>
      </c>
      <c r="FN27" s="11">
        <v>303</v>
      </c>
      <c r="FO27" s="11">
        <v>285</v>
      </c>
      <c r="FP27" s="11">
        <v>274</v>
      </c>
      <c r="FQ27" s="11">
        <v>296</v>
      </c>
      <c r="FR27" s="11">
        <v>217</v>
      </c>
      <c r="FS27" s="11">
        <v>268</v>
      </c>
      <c r="FT27" s="11">
        <v>265</v>
      </c>
      <c r="FU27" s="11">
        <v>272</v>
      </c>
      <c r="FV27" s="11">
        <v>283</v>
      </c>
      <c r="FW27" s="11">
        <v>374</v>
      </c>
      <c r="FX27" s="11">
        <v>331</v>
      </c>
      <c r="FY27" s="11">
        <v>373</v>
      </c>
      <c r="FZ27" s="11">
        <v>410</v>
      </c>
      <c r="GA27" s="11">
        <v>359</v>
      </c>
      <c r="GB27" s="11">
        <v>478</v>
      </c>
      <c r="GC27" s="11">
        <v>397</v>
      </c>
      <c r="GD27" s="11">
        <v>482</v>
      </c>
      <c r="GE27" s="11">
        <v>437</v>
      </c>
      <c r="GF27" s="11">
        <v>448</v>
      </c>
      <c r="GG27" s="11">
        <v>508</v>
      </c>
      <c r="GH27" s="11">
        <v>449</v>
      </c>
      <c r="GI27" s="11">
        <v>479</v>
      </c>
      <c r="GJ27" s="11">
        <v>408</v>
      </c>
      <c r="GK27" s="11">
        <v>505</v>
      </c>
      <c r="GL27" s="11">
        <v>482</v>
      </c>
      <c r="GM27" s="11" t="e">
        <v>#N/A</v>
      </c>
      <c r="GN27">
        <v>8805</v>
      </c>
      <c r="GO27">
        <v>8836</v>
      </c>
      <c r="GP27">
        <v>8858</v>
      </c>
      <c r="GQ27">
        <v>8876</v>
      </c>
      <c r="GR27">
        <v>8894</v>
      </c>
      <c r="GS27">
        <v>8908</v>
      </c>
      <c r="GT27">
        <v>8918</v>
      </c>
      <c r="GU27">
        <v>8927</v>
      </c>
      <c r="GV27">
        <v>8940</v>
      </c>
      <c r="GW27">
        <v>8950</v>
      </c>
      <c r="GX27">
        <v>8969</v>
      </c>
      <c r="GY27">
        <v>8982</v>
      </c>
      <c r="GZ27">
        <v>8995</v>
      </c>
      <c r="HA27">
        <v>9016</v>
      </c>
      <c r="HB27">
        <v>9029</v>
      </c>
      <c r="HC27">
        <v>9039</v>
      </c>
      <c r="HD27">
        <v>9044</v>
      </c>
      <c r="HE27">
        <v>9049</v>
      </c>
      <c r="HF27">
        <v>9053</v>
      </c>
      <c r="HG27">
        <v>9054</v>
      </c>
      <c r="HH27">
        <v>9049</v>
      </c>
      <c r="HI27">
        <v>9045</v>
      </c>
      <c r="HJ27">
        <v>9040</v>
      </c>
      <c r="HK27">
        <v>9034</v>
      </c>
      <c r="HL27">
        <v>9026</v>
      </c>
      <c r="HM27">
        <v>9009</v>
      </c>
      <c r="HN27">
        <v>8997</v>
      </c>
      <c r="HO27">
        <v>43.01</v>
      </c>
      <c r="HP27">
        <v>43.11</v>
      </c>
      <c r="HQ27">
        <v>43.3</v>
      </c>
      <c r="HR27">
        <v>43.46</v>
      </c>
      <c r="HS27">
        <v>43.67</v>
      </c>
      <c r="HT27">
        <v>43.94</v>
      </c>
      <c r="HU27">
        <v>44.14</v>
      </c>
      <c r="HV27">
        <v>44.27</v>
      </c>
      <c r="HW27">
        <v>44.5</v>
      </c>
      <c r="HX27">
        <v>44.75</v>
      </c>
      <c r="HY27">
        <v>44.98</v>
      </c>
      <c r="HZ27">
        <v>45.28</v>
      </c>
      <c r="IA27">
        <v>45.52</v>
      </c>
      <c r="IB27">
        <v>45.72</v>
      </c>
      <c r="IC27">
        <v>45.93</v>
      </c>
      <c r="ID27">
        <v>46.1</v>
      </c>
      <c r="IE27">
        <v>46.28</v>
      </c>
      <c r="IF27">
        <v>46.41</v>
      </c>
      <c r="IG27">
        <v>46.55</v>
      </c>
      <c r="IH27">
        <v>46.71</v>
      </c>
      <c r="II27">
        <v>46.88</v>
      </c>
      <c r="IJ27">
        <v>47.03</v>
      </c>
      <c r="IK27">
        <v>47.21</v>
      </c>
      <c r="IL27">
        <v>47.38</v>
      </c>
      <c r="IM27">
        <v>47.47</v>
      </c>
      <c r="IN27">
        <v>47.5</v>
      </c>
      <c r="IO27">
        <v>47.5</v>
      </c>
      <c r="IP27">
        <v>88</v>
      </c>
      <c r="IQ27">
        <v>89</v>
      </c>
      <c r="IR27">
        <v>90</v>
      </c>
      <c r="IS27">
        <v>91</v>
      </c>
      <c r="IT27">
        <v>90</v>
      </c>
      <c r="IU27">
        <v>90</v>
      </c>
      <c r="IV27">
        <v>90</v>
      </c>
      <c r="IW27">
        <v>89</v>
      </c>
      <c r="IX27">
        <v>88</v>
      </c>
      <c r="IY27">
        <v>88</v>
      </c>
      <c r="IZ27">
        <v>88</v>
      </c>
      <c r="JA27">
        <v>88</v>
      </c>
      <c r="JB27">
        <v>87</v>
      </c>
      <c r="JC27">
        <v>87</v>
      </c>
      <c r="JD27">
        <v>87</v>
      </c>
      <c r="JE27">
        <v>87</v>
      </c>
      <c r="JF27">
        <v>86</v>
      </c>
      <c r="JG27">
        <v>86</v>
      </c>
      <c r="JH27">
        <v>86</v>
      </c>
      <c r="JI27">
        <v>86</v>
      </c>
      <c r="JJ27">
        <v>85</v>
      </c>
      <c r="JK27">
        <v>85</v>
      </c>
      <c r="JL27">
        <v>85</v>
      </c>
      <c r="JM27">
        <v>85</v>
      </c>
      <c r="JN27">
        <v>86</v>
      </c>
      <c r="JO27">
        <v>86</v>
      </c>
      <c r="JP27">
        <v>87</v>
      </c>
      <c r="JQ27">
        <v>84</v>
      </c>
      <c r="JR27">
        <v>84</v>
      </c>
      <c r="JS27">
        <v>83</v>
      </c>
      <c r="JT27">
        <v>85</v>
      </c>
      <c r="JU27">
        <v>85</v>
      </c>
      <c r="JV27">
        <v>88</v>
      </c>
      <c r="JW27">
        <v>89</v>
      </c>
      <c r="JX27">
        <v>87</v>
      </c>
      <c r="JY27">
        <v>90</v>
      </c>
      <c r="JZ27">
        <v>87</v>
      </c>
      <c r="KA27">
        <v>86</v>
      </c>
      <c r="KB27">
        <v>86</v>
      </c>
      <c r="KC27">
        <v>90</v>
      </c>
      <c r="KD27">
        <v>88</v>
      </c>
      <c r="KE27">
        <v>89</v>
      </c>
      <c r="KF27">
        <v>92</v>
      </c>
      <c r="KG27">
        <v>93</v>
      </c>
      <c r="KH27">
        <v>95</v>
      </c>
      <c r="KI27">
        <v>98</v>
      </c>
      <c r="KJ27">
        <v>97</v>
      </c>
      <c r="KK27">
        <v>103</v>
      </c>
      <c r="KL27">
        <v>104</v>
      </c>
      <c r="KM27">
        <v>105</v>
      </c>
      <c r="KN27">
        <v>106</v>
      </c>
      <c r="KO27">
        <v>110</v>
      </c>
      <c r="KP27">
        <v>115</v>
      </c>
      <c r="KQ27">
        <v>112</v>
      </c>
      <c r="KR27">
        <v>26</v>
      </c>
      <c r="KS27">
        <v>26</v>
      </c>
      <c r="KT27">
        <v>15</v>
      </c>
      <c r="KU27">
        <v>12</v>
      </c>
      <c r="KV27">
        <v>13</v>
      </c>
      <c r="KW27">
        <v>12</v>
      </c>
      <c r="KX27">
        <v>9</v>
      </c>
      <c r="KY27">
        <v>7</v>
      </c>
      <c r="KZ27">
        <v>15</v>
      </c>
      <c r="LA27">
        <v>9</v>
      </c>
      <c r="LB27">
        <v>17</v>
      </c>
      <c r="LC27">
        <v>11</v>
      </c>
      <c r="LD27">
        <v>16</v>
      </c>
      <c r="LE27">
        <v>22</v>
      </c>
      <c r="LF27">
        <v>15</v>
      </c>
      <c r="LG27">
        <v>15</v>
      </c>
      <c r="LH27">
        <v>12</v>
      </c>
      <c r="LI27">
        <v>14</v>
      </c>
      <c r="LJ27">
        <v>16</v>
      </c>
      <c r="LK27">
        <v>12</v>
      </c>
      <c r="LL27">
        <v>13</v>
      </c>
      <c r="LM27">
        <v>15</v>
      </c>
      <c r="LN27">
        <v>15</v>
      </c>
      <c r="LO27">
        <v>15</v>
      </c>
      <c r="LP27">
        <v>16</v>
      </c>
      <c r="LQ27">
        <v>12</v>
      </c>
      <c r="LR27">
        <v>13</v>
      </c>
    </row>
    <row r="28" spans="2:330" x14ac:dyDescent="0.35">
      <c r="B28" s="2" t="s">
        <v>31</v>
      </c>
      <c r="C28" s="1" t="s">
        <v>332</v>
      </c>
      <c r="D28" s="1" t="s">
        <v>142</v>
      </c>
      <c r="E28" s="1">
        <v>5554028</v>
      </c>
      <c r="F28" s="11">
        <v>4241</v>
      </c>
      <c r="G28" s="11">
        <v>4605</v>
      </c>
      <c r="H28" s="11">
        <v>5473</v>
      </c>
      <c r="I28" s="11">
        <v>6511</v>
      </c>
      <c r="J28" t="e">
        <v>#N/A</v>
      </c>
      <c r="K28" t="e">
        <v>#N/A</v>
      </c>
      <c r="L28" s="11">
        <v>11</v>
      </c>
      <c r="M28" s="11">
        <v>78</v>
      </c>
      <c r="N28" s="11">
        <v>8005</v>
      </c>
      <c r="O28" s="11">
        <v>8092</v>
      </c>
      <c r="P28" s="11">
        <v>8089</v>
      </c>
      <c r="Q28" s="11">
        <v>8118</v>
      </c>
      <c r="R28" s="11">
        <v>8107</v>
      </c>
      <c r="S28" s="11">
        <v>8129</v>
      </c>
      <c r="T28" s="11">
        <v>8195</v>
      </c>
      <c r="U28" s="11">
        <v>8194</v>
      </c>
      <c r="V28" s="11">
        <v>8156</v>
      </c>
      <c r="W28" s="11">
        <v>8124</v>
      </c>
      <c r="X28" s="11">
        <v>8080</v>
      </c>
      <c r="Y28" s="11">
        <v>8056</v>
      </c>
      <c r="Z28" s="11">
        <v>8050</v>
      </c>
      <c r="AA28" s="11">
        <v>8071</v>
      </c>
      <c r="AB28" s="11">
        <v>8113</v>
      </c>
      <c r="AC28" s="11">
        <v>8152</v>
      </c>
      <c r="AD28" s="11">
        <v>8230</v>
      </c>
      <c r="AE28" s="11">
        <v>8182</v>
      </c>
      <c r="AF28" s="11">
        <v>8187</v>
      </c>
      <c r="AG28" s="11">
        <v>8218</v>
      </c>
      <c r="AH28" s="11">
        <v>8204</v>
      </c>
      <c r="AI28" s="11">
        <v>8194</v>
      </c>
      <c r="AJ28" s="11">
        <v>8336</v>
      </c>
      <c r="AK28" s="11">
        <v>8622</v>
      </c>
      <c r="AL28" s="11">
        <v>8704</v>
      </c>
      <c r="AM28" s="11" t="e">
        <v>#N/A</v>
      </c>
      <c r="AN28" s="22">
        <v>36.01</v>
      </c>
      <c r="AO28" s="22">
        <v>36.57</v>
      </c>
      <c r="AP28" s="22">
        <v>37.24</v>
      </c>
      <c r="AQ28" s="22">
        <v>37.950000000000003</v>
      </c>
      <c r="AR28" s="22">
        <v>38.700000000000003</v>
      </c>
      <c r="AS28" s="22">
        <v>39.380000000000003</v>
      </c>
      <c r="AT28" s="22">
        <v>40.15</v>
      </c>
      <c r="AU28" s="22">
        <v>40.86</v>
      </c>
      <c r="AV28" s="22">
        <v>41.59</v>
      </c>
      <c r="AW28" s="22">
        <v>42.14</v>
      </c>
      <c r="AX28" s="22">
        <v>42.69</v>
      </c>
      <c r="AY28" s="22">
        <v>43.74</v>
      </c>
      <c r="AZ28" s="22">
        <v>44.29</v>
      </c>
      <c r="BA28" s="22">
        <v>44.84</v>
      </c>
      <c r="BB28" s="22">
        <v>45.17</v>
      </c>
      <c r="BC28" s="22">
        <v>45.23</v>
      </c>
      <c r="BD28" s="22">
        <v>45.23</v>
      </c>
      <c r="BE28" s="22">
        <v>45.84</v>
      </c>
      <c r="BF28" s="22">
        <v>46.19</v>
      </c>
      <c r="BG28" s="22">
        <v>46.38</v>
      </c>
      <c r="BH28" s="22">
        <v>46.51</v>
      </c>
      <c r="BI28" s="22">
        <v>46.8</v>
      </c>
      <c r="BJ28" s="22">
        <v>46.54</v>
      </c>
      <c r="BK28" s="22">
        <v>45.48</v>
      </c>
      <c r="BL28" s="22">
        <v>45.52</v>
      </c>
      <c r="BM28" s="22" t="e">
        <v>#N/A</v>
      </c>
      <c r="BN28" s="11">
        <v>358</v>
      </c>
      <c r="BO28" s="11">
        <v>345</v>
      </c>
      <c r="BP28" s="11">
        <v>333</v>
      </c>
      <c r="BQ28" s="11">
        <v>336</v>
      </c>
      <c r="BR28" s="11">
        <v>334</v>
      </c>
      <c r="BS28" s="11">
        <v>316</v>
      </c>
      <c r="BT28" s="11">
        <v>318</v>
      </c>
      <c r="BU28" s="11">
        <v>317</v>
      </c>
      <c r="BV28" s="11">
        <v>280</v>
      </c>
      <c r="BW28" s="11">
        <v>276</v>
      </c>
      <c r="BX28" s="11">
        <v>271</v>
      </c>
      <c r="BY28" s="11">
        <v>196</v>
      </c>
      <c r="BZ28" s="11">
        <v>186</v>
      </c>
      <c r="CA28" s="11">
        <v>192</v>
      </c>
      <c r="CB28" s="11">
        <v>216</v>
      </c>
      <c r="CC28" s="11">
        <v>346</v>
      </c>
      <c r="CD28" s="11">
        <v>367</v>
      </c>
      <c r="CE28" s="11">
        <v>339</v>
      </c>
      <c r="CF28" s="11">
        <v>349</v>
      </c>
      <c r="CG28" s="11">
        <v>350</v>
      </c>
      <c r="CH28" s="11">
        <v>351</v>
      </c>
      <c r="CI28" s="11">
        <v>350</v>
      </c>
      <c r="CJ28" s="11">
        <v>452</v>
      </c>
      <c r="CK28" s="11">
        <v>537</v>
      </c>
      <c r="CL28" s="11">
        <v>541</v>
      </c>
      <c r="CM28" s="11" t="e">
        <v>#N/A</v>
      </c>
      <c r="CN28" s="11">
        <v>104</v>
      </c>
      <c r="CO28" s="11">
        <v>92</v>
      </c>
      <c r="CP28" s="11">
        <v>80</v>
      </c>
      <c r="CQ28" s="11">
        <v>81</v>
      </c>
      <c r="CR28" s="11">
        <v>88</v>
      </c>
      <c r="CS28" s="11">
        <v>71</v>
      </c>
      <c r="CT28" s="11">
        <v>71</v>
      </c>
      <c r="CU28" s="11">
        <v>63</v>
      </c>
      <c r="CV28" s="11">
        <v>75</v>
      </c>
      <c r="CW28" s="11">
        <v>66</v>
      </c>
      <c r="CX28" s="11">
        <v>69</v>
      </c>
      <c r="CY28" s="11">
        <v>67</v>
      </c>
      <c r="CZ28">
        <v>57</v>
      </c>
      <c r="DA28" s="11">
        <v>66</v>
      </c>
      <c r="DB28">
        <v>80</v>
      </c>
      <c r="DC28" s="11">
        <v>67</v>
      </c>
      <c r="DD28" s="11">
        <v>98</v>
      </c>
      <c r="DE28" s="11">
        <v>71</v>
      </c>
      <c r="DF28" s="11">
        <v>91</v>
      </c>
      <c r="DG28" s="11">
        <v>75</v>
      </c>
      <c r="DH28" s="11">
        <v>83</v>
      </c>
      <c r="DI28" s="11">
        <v>97</v>
      </c>
      <c r="DJ28" s="11">
        <v>81</v>
      </c>
      <c r="DK28" s="11">
        <v>83</v>
      </c>
      <c r="DL28" s="11">
        <v>94</v>
      </c>
      <c r="DM28" s="11" t="e">
        <v>#N/A</v>
      </c>
      <c r="DN28" s="11">
        <v>73</v>
      </c>
      <c r="DO28" s="11">
        <v>68</v>
      </c>
      <c r="DP28" s="11">
        <v>85</v>
      </c>
      <c r="DQ28" s="11">
        <v>67</v>
      </c>
      <c r="DR28" s="11">
        <v>65</v>
      </c>
      <c r="DS28" s="11">
        <v>72</v>
      </c>
      <c r="DT28" s="11">
        <v>61</v>
      </c>
      <c r="DU28" s="11">
        <v>63</v>
      </c>
      <c r="DV28" s="11">
        <v>77</v>
      </c>
      <c r="DW28" s="11">
        <v>69</v>
      </c>
      <c r="DX28" s="11">
        <v>76</v>
      </c>
      <c r="DY28" s="11">
        <v>71</v>
      </c>
      <c r="DZ28" s="11">
        <v>75</v>
      </c>
      <c r="EA28" s="11">
        <v>80</v>
      </c>
      <c r="EB28" s="11">
        <v>73</v>
      </c>
      <c r="EC28" s="11">
        <v>84</v>
      </c>
      <c r="ED28" s="11">
        <v>70</v>
      </c>
      <c r="EE28" s="11">
        <v>79</v>
      </c>
      <c r="EF28" s="11">
        <v>80</v>
      </c>
      <c r="EG28" s="11">
        <v>88</v>
      </c>
      <c r="EH28" s="11">
        <v>105</v>
      </c>
      <c r="EI28" s="11">
        <v>103</v>
      </c>
      <c r="EJ28" s="11">
        <v>103</v>
      </c>
      <c r="EK28" s="11">
        <v>109</v>
      </c>
      <c r="EL28" s="11">
        <v>91</v>
      </c>
      <c r="EM28" s="11" t="e">
        <v>#N/A</v>
      </c>
      <c r="EN28" s="11">
        <v>410</v>
      </c>
      <c r="EO28" s="11">
        <v>383</v>
      </c>
      <c r="EP28" s="11">
        <v>322</v>
      </c>
      <c r="EQ28" s="11">
        <v>358</v>
      </c>
      <c r="ER28" s="11">
        <v>304</v>
      </c>
      <c r="ES28" s="11">
        <v>319</v>
      </c>
      <c r="ET28" s="11">
        <v>335</v>
      </c>
      <c r="EU28" s="11">
        <v>333</v>
      </c>
      <c r="EV28" s="11">
        <v>280</v>
      </c>
      <c r="EW28" s="11">
        <v>295</v>
      </c>
      <c r="EX28" s="11">
        <v>283</v>
      </c>
      <c r="EY28" s="11">
        <v>342</v>
      </c>
      <c r="EZ28" s="11">
        <v>355</v>
      </c>
      <c r="FA28" s="11">
        <v>395</v>
      </c>
      <c r="FB28" s="11">
        <v>390</v>
      </c>
      <c r="FC28" s="11">
        <v>490</v>
      </c>
      <c r="FD28" s="11">
        <v>395</v>
      </c>
      <c r="FE28" s="11">
        <v>352</v>
      </c>
      <c r="FF28" s="11">
        <v>370</v>
      </c>
      <c r="FG28" s="11">
        <v>380</v>
      </c>
      <c r="FH28" s="11">
        <v>313</v>
      </c>
      <c r="FI28" s="11">
        <v>320</v>
      </c>
      <c r="FJ28" s="11">
        <v>448</v>
      </c>
      <c r="FK28" s="11">
        <v>618</v>
      </c>
      <c r="FL28" s="11">
        <v>519</v>
      </c>
      <c r="FM28" s="11" t="e">
        <v>#N/A</v>
      </c>
      <c r="FN28" s="11">
        <v>288</v>
      </c>
      <c r="FO28" s="11">
        <v>320</v>
      </c>
      <c r="FP28" s="11">
        <v>320</v>
      </c>
      <c r="FQ28" s="11">
        <v>343</v>
      </c>
      <c r="FR28" s="11">
        <v>338</v>
      </c>
      <c r="FS28" s="11">
        <v>296</v>
      </c>
      <c r="FT28" s="11">
        <v>279</v>
      </c>
      <c r="FU28" s="11">
        <v>334</v>
      </c>
      <c r="FV28" s="11">
        <v>316</v>
      </c>
      <c r="FW28" s="11">
        <v>324</v>
      </c>
      <c r="FX28" s="11">
        <v>319</v>
      </c>
      <c r="FY28" s="11">
        <v>375</v>
      </c>
      <c r="FZ28" s="11">
        <v>338</v>
      </c>
      <c r="GA28" s="11">
        <v>362</v>
      </c>
      <c r="GB28" s="11">
        <v>358</v>
      </c>
      <c r="GC28" s="11">
        <v>436</v>
      </c>
      <c r="GD28" s="11">
        <v>345</v>
      </c>
      <c r="GE28" s="11">
        <v>393</v>
      </c>
      <c r="GF28" s="11">
        <v>375</v>
      </c>
      <c r="GG28" s="11">
        <v>334</v>
      </c>
      <c r="GH28" s="11">
        <v>303</v>
      </c>
      <c r="GI28" s="11">
        <v>325</v>
      </c>
      <c r="GJ28" s="11">
        <v>302</v>
      </c>
      <c r="GK28" s="11">
        <v>306</v>
      </c>
      <c r="GL28" s="11">
        <v>439</v>
      </c>
      <c r="GM28" s="11" t="e">
        <v>#N/A</v>
      </c>
      <c r="GN28">
        <v>8614</v>
      </c>
      <c r="GO28">
        <v>8601</v>
      </c>
      <c r="GP28">
        <v>8594</v>
      </c>
      <c r="GQ28">
        <v>8583</v>
      </c>
      <c r="GR28">
        <v>8570</v>
      </c>
      <c r="GS28">
        <v>8559</v>
      </c>
      <c r="GT28">
        <v>8549</v>
      </c>
      <c r="GU28">
        <v>8534</v>
      </c>
      <c r="GV28">
        <v>8515</v>
      </c>
      <c r="GW28">
        <v>8500</v>
      </c>
      <c r="GX28">
        <v>8480</v>
      </c>
      <c r="GY28">
        <v>8462</v>
      </c>
      <c r="GZ28">
        <v>8441</v>
      </c>
      <c r="HA28">
        <v>8413</v>
      </c>
      <c r="HB28">
        <v>8388</v>
      </c>
      <c r="HC28">
        <v>8362</v>
      </c>
      <c r="HD28">
        <v>8332</v>
      </c>
      <c r="HE28">
        <v>8302</v>
      </c>
      <c r="HF28">
        <v>8266</v>
      </c>
      <c r="HG28">
        <v>8221</v>
      </c>
      <c r="HH28">
        <v>8176</v>
      </c>
      <c r="HI28">
        <v>8135</v>
      </c>
      <c r="HJ28">
        <v>8090</v>
      </c>
      <c r="HK28">
        <v>8049</v>
      </c>
      <c r="HL28">
        <v>8011</v>
      </c>
      <c r="HM28">
        <v>7969</v>
      </c>
      <c r="HN28">
        <v>7929</v>
      </c>
      <c r="HO28">
        <v>45.67</v>
      </c>
      <c r="HP28">
        <v>45.86</v>
      </c>
      <c r="HQ28">
        <v>46.09</v>
      </c>
      <c r="HR28">
        <v>46.36</v>
      </c>
      <c r="HS28">
        <v>46.66</v>
      </c>
      <c r="HT28">
        <v>46.87</v>
      </c>
      <c r="HU28">
        <v>47.14</v>
      </c>
      <c r="HV28">
        <v>47.42</v>
      </c>
      <c r="HW28">
        <v>47.68</v>
      </c>
      <c r="HX28">
        <v>47.95</v>
      </c>
      <c r="HY28">
        <v>48.23</v>
      </c>
      <c r="HZ28">
        <v>48.42</v>
      </c>
      <c r="IA28">
        <v>48.66</v>
      </c>
      <c r="IB28">
        <v>49.03</v>
      </c>
      <c r="IC28">
        <v>49.37</v>
      </c>
      <c r="ID28">
        <v>49.72</v>
      </c>
      <c r="IE28">
        <v>50.07</v>
      </c>
      <c r="IF28">
        <v>50.42</v>
      </c>
      <c r="IG28">
        <v>50.72</v>
      </c>
      <c r="IH28">
        <v>50.92</v>
      </c>
      <c r="II28">
        <v>51.07</v>
      </c>
      <c r="IJ28">
        <v>51.25</v>
      </c>
      <c r="IK28">
        <v>51.4</v>
      </c>
      <c r="IL28">
        <v>51.58</v>
      </c>
      <c r="IM28">
        <v>51.76</v>
      </c>
      <c r="IN28">
        <v>51.88</v>
      </c>
      <c r="IO28">
        <v>51.96</v>
      </c>
      <c r="IP28">
        <v>85</v>
      </c>
      <c r="IQ28">
        <v>82</v>
      </c>
      <c r="IR28">
        <v>84</v>
      </c>
      <c r="IS28">
        <v>82</v>
      </c>
      <c r="IT28">
        <v>78</v>
      </c>
      <c r="IU28">
        <v>76</v>
      </c>
      <c r="IV28">
        <v>74</v>
      </c>
      <c r="IW28">
        <v>72</v>
      </c>
      <c r="IX28">
        <v>70</v>
      </c>
      <c r="IY28">
        <v>68</v>
      </c>
      <c r="IZ28">
        <v>68</v>
      </c>
      <c r="JA28">
        <v>66</v>
      </c>
      <c r="JB28">
        <v>65</v>
      </c>
      <c r="JC28">
        <v>64</v>
      </c>
      <c r="JD28">
        <v>64</v>
      </c>
      <c r="JE28">
        <v>64</v>
      </c>
      <c r="JF28">
        <v>64</v>
      </c>
      <c r="JG28">
        <v>64</v>
      </c>
      <c r="JH28">
        <v>64</v>
      </c>
      <c r="JI28">
        <v>65</v>
      </c>
      <c r="JJ28">
        <v>65</v>
      </c>
      <c r="JK28">
        <v>66</v>
      </c>
      <c r="JL28">
        <v>66</v>
      </c>
      <c r="JM28">
        <v>66</v>
      </c>
      <c r="JN28">
        <v>67</v>
      </c>
      <c r="JO28">
        <v>68</v>
      </c>
      <c r="JP28">
        <v>68</v>
      </c>
      <c r="JQ28">
        <v>106</v>
      </c>
      <c r="JR28">
        <v>107</v>
      </c>
      <c r="JS28">
        <v>103</v>
      </c>
      <c r="JT28">
        <v>102</v>
      </c>
      <c r="JU28">
        <v>105</v>
      </c>
      <c r="JV28">
        <v>108</v>
      </c>
      <c r="JW28">
        <v>107</v>
      </c>
      <c r="JX28">
        <v>109</v>
      </c>
      <c r="JY28">
        <v>109</v>
      </c>
      <c r="JZ28">
        <v>107</v>
      </c>
      <c r="KA28">
        <v>107</v>
      </c>
      <c r="KB28">
        <v>108</v>
      </c>
      <c r="KC28">
        <v>108</v>
      </c>
      <c r="KD28">
        <v>111</v>
      </c>
      <c r="KE28">
        <v>117</v>
      </c>
      <c r="KF28">
        <v>114</v>
      </c>
      <c r="KG28">
        <v>114</v>
      </c>
      <c r="KH28">
        <v>119</v>
      </c>
      <c r="KI28">
        <v>125</v>
      </c>
      <c r="KJ28">
        <v>129</v>
      </c>
      <c r="KK28">
        <v>131</v>
      </c>
      <c r="KL28">
        <v>130</v>
      </c>
      <c r="KM28">
        <v>135</v>
      </c>
      <c r="KN28">
        <v>135</v>
      </c>
      <c r="KO28">
        <v>134</v>
      </c>
      <c r="KP28">
        <v>140</v>
      </c>
      <c r="KQ28">
        <v>140</v>
      </c>
      <c r="KR28">
        <v>13</v>
      </c>
      <c r="KS28">
        <v>12</v>
      </c>
      <c r="KT28">
        <v>12</v>
      </c>
      <c r="KU28">
        <v>9</v>
      </c>
      <c r="KV28">
        <v>14</v>
      </c>
      <c r="KW28">
        <v>21</v>
      </c>
      <c r="KX28">
        <v>23</v>
      </c>
      <c r="KY28">
        <v>22</v>
      </c>
      <c r="KZ28">
        <v>20</v>
      </c>
      <c r="LA28">
        <v>24</v>
      </c>
      <c r="LB28">
        <v>19</v>
      </c>
      <c r="LC28">
        <v>24</v>
      </c>
      <c r="LD28">
        <v>22</v>
      </c>
      <c r="LE28">
        <v>19</v>
      </c>
      <c r="LF28">
        <v>28</v>
      </c>
      <c r="LG28">
        <v>24</v>
      </c>
      <c r="LH28">
        <v>20</v>
      </c>
      <c r="LI28">
        <v>25</v>
      </c>
      <c r="LJ28">
        <v>25</v>
      </c>
      <c r="LK28">
        <v>19</v>
      </c>
      <c r="LL28">
        <v>21</v>
      </c>
      <c r="LM28">
        <v>23</v>
      </c>
      <c r="LN28">
        <v>24</v>
      </c>
      <c r="LO28">
        <v>28</v>
      </c>
      <c r="LP28">
        <v>29</v>
      </c>
      <c r="LQ28">
        <v>30</v>
      </c>
      <c r="LR28">
        <v>32</v>
      </c>
    </row>
    <row r="29" spans="2:330" x14ac:dyDescent="0.35">
      <c r="B29" s="2" t="s">
        <v>32</v>
      </c>
      <c r="C29" s="1" t="s">
        <v>333</v>
      </c>
      <c r="D29" s="1" t="s">
        <v>143</v>
      </c>
      <c r="E29" s="1">
        <v>5554032</v>
      </c>
      <c r="F29" s="11">
        <v>7174</v>
      </c>
      <c r="G29" s="11">
        <v>7263</v>
      </c>
      <c r="H29" s="11">
        <v>8339</v>
      </c>
      <c r="I29" s="11">
        <v>9720</v>
      </c>
      <c r="J29" t="e">
        <v>#N/A</v>
      </c>
      <c r="K29" t="e">
        <v>#N/A</v>
      </c>
      <c r="L29" s="11">
        <v>604</v>
      </c>
      <c r="M29" s="11">
        <v>684</v>
      </c>
      <c r="N29" s="11">
        <v>10848</v>
      </c>
      <c r="O29" s="11">
        <v>10974</v>
      </c>
      <c r="P29" s="11">
        <v>11147</v>
      </c>
      <c r="Q29" s="11">
        <v>11192</v>
      </c>
      <c r="R29" s="11">
        <v>11258</v>
      </c>
      <c r="S29" s="11">
        <v>11322</v>
      </c>
      <c r="T29" s="11">
        <v>11277</v>
      </c>
      <c r="U29" s="11">
        <v>11253</v>
      </c>
      <c r="V29" s="11">
        <v>11286</v>
      </c>
      <c r="W29" s="11">
        <v>11236</v>
      </c>
      <c r="X29" s="11">
        <v>11196</v>
      </c>
      <c r="Y29" s="11">
        <v>10937</v>
      </c>
      <c r="Z29" s="11">
        <v>10819</v>
      </c>
      <c r="AA29" s="11">
        <v>10701</v>
      </c>
      <c r="AB29" s="11">
        <v>10716</v>
      </c>
      <c r="AC29" s="11">
        <v>10736</v>
      </c>
      <c r="AD29" s="11">
        <v>10634</v>
      </c>
      <c r="AE29" s="11">
        <v>10713</v>
      </c>
      <c r="AF29" s="11">
        <v>10692</v>
      </c>
      <c r="AG29" s="11">
        <v>10636</v>
      </c>
      <c r="AH29" s="11">
        <v>10758</v>
      </c>
      <c r="AI29" s="11">
        <v>10928</v>
      </c>
      <c r="AJ29" s="11">
        <v>11152</v>
      </c>
      <c r="AK29" s="11">
        <v>11204</v>
      </c>
      <c r="AL29" s="11">
        <v>11251</v>
      </c>
      <c r="AM29" s="11" t="e">
        <v>#N/A</v>
      </c>
      <c r="AN29" s="22">
        <v>37.65</v>
      </c>
      <c r="AO29" s="22">
        <v>38.130000000000003</v>
      </c>
      <c r="AP29" s="22">
        <v>38.4</v>
      </c>
      <c r="AQ29" s="22">
        <v>38.94</v>
      </c>
      <c r="AR29" s="22">
        <v>39.49</v>
      </c>
      <c r="AS29" s="22">
        <v>39.9</v>
      </c>
      <c r="AT29" s="22">
        <v>40.42</v>
      </c>
      <c r="AU29" s="22">
        <v>41.1</v>
      </c>
      <c r="AV29" s="22">
        <v>41.49</v>
      </c>
      <c r="AW29" s="22">
        <v>42.2</v>
      </c>
      <c r="AX29" s="22">
        <v>42.8</v>
      </c>
      <c r="AY29" s="22">
        <v>43.56</v>
      </c>
      <c r="AZ29" s="22">
        <v>44.19</v>
      </c>
      <c r="BA29" s="22">
        <v>44.99</v>
      </c>
      <c r="BB29" s="22">
        <v>45.5</v>
      </c>
      <c r="BC29" s="22">
        <v>45.64</v>
      </c>
      <c r="BD29" s="22">
        <v>46.02</v>
      </c>
      <c r="BE29" s="22">
        <v>45.96</v>
      </c>
      <c r="BF29" s="22">
        <v>46.45</v>
      </c>
      <c r="BG29" s="22">
        <v>46.69</v>
      </c>
      <c r="BH29" s="22">
        <v>45.99</v>
      </c>
      <c r="BI29" s="22">
        <v>45.68</v>
      </c>
      <c r="BJ29" s="22">
        <v>45.2</v>
      </c>
      <c r="BK29" s="22">
        <v>45.28</v>
      </c>
      <c r="BL29" s="22">
        <v>45.23</v>
      </c>
      <c r="BM29" s="22" t="e">
        <v>#N/A</v>
      </c>
      <c r="BN29" s="11">
        <v>834</v>
      </c>
      <c r="BO29" s="11">
        <v>843</v>
      </c>
      <c r="BP29" s="11">
        <v>924</v>
      </c>
      <c r="BQ29" s="11">
        <v>970</v>
      </c>
      <c r="BR29" s="11">
        <v>1015</v>
      </c>
      <c r="BS29" s="11">
        <v>1064</v>
      </c>
      <c r="BT29" s="11">
        <v>1084</v>
      </c>
      <c r="BU29" s="11">
        <v>1103</v>
      </c>
      <c r="BV29" s="11">
        <v>1115</v>
      </c>
      <c r="BW29" s="11">
        <v>1110</v>
      </c>
      <c r="BX29" s="11">
        <v>1116</v>
      </c>
      <c r="BY29" s="11">
        <v>1147</v>
      </c>
      <c r="BZ29" s="11">
        <v>1141</v>
      </c>
      <c r="CA29" s="11">
        <v>1149</v>
      </c>
      <c r="CB29" s="11">
        <v>1160</v>
      </c>
      <c r="CC29" s="11">
        <v>1268</v>
      </c>
      <c r="CD29" s="11">
        <v>1252</v>
      </c>
      <c r="CE29" s="11">
        <v>1381</v>
      </c>
      <c r="CF29" s="11">
        <v>1406</v>
      </c>
      <c r="CG29" s="11">
        <v>1360</v>
      </c>
      <c r="CH29" s="11">
        <v>1414</v>
      </c>
      <c r="CI29" s="11">
        <v>1424</v>
      </c>
      <c r="CJ29" s="11">
        <v>1580</v>
      </c>
      <c r="CK29" s="11">
        <v>1597</v>
      </c>
      <c r="CL29" s="11">
        <v>1659</v>
      </c>
      <c r="CM29" s="11" t="e">
        <v>#N/A</v>
      </c>
      <c r="CN29" s="11">
        <v>108</v>
      </c>
      <c r="CO29" s="11">
        <v>130</v>
      </c>
      <c r="CP29" s="11">
        <v>115</v>
      </c>
      <c r="CQ29" s="11">
        <v>98</v>
      </c>
      <c r="CR29" s="11">
        <v>97</v>
      </c>
      <c r="CS29" s="11">
        <v>112</v>
      </c>
      <c r="CT29" s="11">
        <v>101</v>
      </c>
      <c r="CU29" s="11">
        <v>78</v>
      </c>
      <c r="CV29" s="11">
        <v>98</v>
      </c>
      <c r="CW29" s="11">
        <v>100</v>
      </c>
      <c r="CX29" s="11">
        <v>95</v>
      </c>
      <c r="CY29" s="11">
        <v>95</v>
      </c>
      <c r="CZ29">
        <v>89</v>
      </c>
      <c r="DA29" s="11">
        <v>94</v>
      </c>
      <c r="DB29">
        <v>95</v>
      </c>
      <c r="DC29" s="11">
        <v>88</v>
      </c>
      <c r="DD29" s="11">
        <v>89</v>
      </c>
      <c r="DE29" s="11">
        <v>103</v>
      </c>
      <c r="DF29" s="11">
        <v>82</v>
      </c>
      <c r="DG29" s="11">
        <v>103</v>
      </c>
      <c r="DH29" s="11">
        <v>104</v>
      </c>
      <c r="DI29" s="11">
        <v>101</v>
      </c>
      <c r="DJ29" s="11">
        <v>96</v>
      </c>
      <c r="DK29" s="11">
        <v>131</v>
      </c>
      <c r="DL29" s="11">
        <v>107</v>
      </c>
      <c r="DM29" s="11" t="e">
        <v>#N/A</v>
      </c>
      <c r="DN29" s="11">
        <v>110</v>
      </c>
      <c r="DO29" s="11">
        <v>102</v>
      </c>
      <c r="DP29" s="11">
        <v>126</v>
      </c>
      <c r="DQ29" s="11">
        <v>119</v>
      </c>
      <c r="DR29" s="11">
        <v>98</v>
      </c>
      <c r="DS29" s="11">
        <v>103</v>
      </c>
      <c r="DT29" s="11">
        <v>128</v>
      </c>
      <c r="DU29" s="11">
        <v>112</v>
      </c>
      <c r="DV29" s="11">
        <v>113</v>
      </c>
      <c r="DW29" s="11">
        <v>101</v>
      </c>
      <c r="DX29" s="11">
        <v>101</v>
      </c>
      <c r="DY29" s="11">
        <v>110</v>
      </c>
      <c r="DZ29" s="11">
        <v>117</v>
      </c>
      <c r="EA29" s="11">
        <v>123</v>
      </c>
      <c r="EB29" s="11">
        <v>92</v>
      </c>
      <c r="EC29" s="11">
        <v>132</v>
      </c>
      <c r="ED29" s="11">
        <v>121</v>
      </c>
      <c r="EE29" s="11">
        <v>118</v>
      </c>
      <c r="EF29" s="11">
        <v>117</v>
      </c>
      <c r="EG29" s="11">
        <v>133</v>
      </c>
      <c r="EH29" s="11">
        <v>150</v>
      </c>
      <c r="EI29" s="11">
        <v>140</v>
      </c>
      <c r="EJ29" s="11">
        <v>151</v>
      </c>
      <c r="EK29" s="11">
        <v>153</v>
      </c>
      <c r="EL29" s="11">
        <v>144</v>
      </c>
      <c r="EM29" s="11" t="e">
        <v>#N/A</v>
      </c>
      <c r="EN29" s="11">
        <v>649</v>
      </c>
      <c r="EO29" s="11">
        <v>614</v>
      </c>
      <c r="EP29" s="11">
        <v>651</v>
      </c>
      <c r="EQ29" s="11">
        <v>661</v>
      </c>
      <c r="ER29" s="11">
        <v>589</v>
      </c>
      <c r="ES29" s="11">
        <v>603</v>
      </c>
      <c r="ET29" s="11">
        <v>564</v>
      </c>
      <c r="EU29" s="11">
        <v>528</v>
      </c>
      <c r="EV29" s="11">
        <v>610</v>
      </c>
      <c r="EW29" s="11">
        <v>544</v>
      </c>
      <c r="EX29" s="11">
        <v>522</v>
      </c>
      <c r="EY29" s="11">
        <v>558</v>
      </c>
      <c r="EZ29" s="11">
        <v>480</v>
      </c>
      <c r="FA29" s="11">
        <v>567</v>
      </c>
      <c r="FB29" s="11">
        <v>636</v>
      </c>
      <c r="FC29" s="11">
        <v>739</v>
      </c>
      <c r="FD29" s="11">
        <v>718</v>
      </c>
      <c r="FE29" s="11">
        <v>776</v>
      </c>
      <c r="FF29" s="11">
        <v>797</v>
      </c>
      <c r="FG29" s="11">
        <v>706</v>
      </c>
      <c r="FH29" s="11">
        <v>751</v>
      </c>
      <c r="FI29" s="11">
        <v>797</v>
      </c>
      <c r="FJ29" s="11">
        <v>1074</v>
      </c>
      <c r="FK29" s="11">
        <v>776</v>
      </c>
      <c r="FL29" s="11">
        <v>781</v>
      </c>
      <c r="FM29" s="11" t="e">
        <v>#N/A</v>
      </c>
      <c r="FN29" s="11">
        <v>550</v>
      </c>
      <c r="FO29" s="11">
        <v>516</v>
      </c>
      <c r="FP29" s="11">
        <v>467</v>
      </c>
      <c r="FQ29" s="11">
        <v>595</v>
      </c>
      <c r="FR29" s="11">
        <v>522</v>
      </c>
      <c r="FS29" s="11">
        <v>548</v>
      </c>
      <c r="FT29" s="11">
        <v>582</v>
      </c>
      <c r="FU29" s="11">
        <v>518</v>
      </c>
      <c r="FV29" s="11">
        <v>562</v>
      </c>
      <c r="FW29" s="11">
        <v>593</v>
      </c>
      <c r="FX29" s="11">
        <v>557</v>
      </c>
      <c r="FY29" s="11">
        <v>555</v>
      </c>
      <c r="FZ29" s="11">
        <v>579</v>
      </c>
      <c r="GA29" s="11">
        <v>658</v>
      </c>
      <c r="GB29" s="11">
        <v>632</v>
      </c>
      <c r="GC29" s="11">
        <v>676</v>
      </c>
      <c r="GD29" s="11">
        <v>784</v>
      </c>
      <c r="GE29" s="11">
        <v>683</v>
      </c>
      <c r="GF29" s="11">
        <v>784</v>
      </c>
      <c r="GG29" s="11">
        <v>724</v>
      </c>
      <c r="GH29" s="11">
        <v>584</v>
      </c>
      <c r="GI29" s="11">
        <v>586</v>
      </c>
      <c r="GJ29" s="11">
        <v>733</v>
      </c>
      <c r="GK29" s="11">
        <v>703</v>
      </c>
      <c r="GL29" s="11">
        <v>690</v>
      </c>
      <c r="GM29" s="11" t="e">
        <v>#N/A</v>
      </c>
      <c r="GN29">
        <v>11327</v>
      </c>
      <c r="GO29">
        <v>11435</v>
      </c>
      <c r="GP29">
        <v>11524</v>
      </c>
      <c r="GQ29">
        <v>11606</v>
      </c>
      <c r="GR29">
        <v>11685</v>
      </c>
      <c r="GS29">
        <v>11746</v>
      </c>
      <c r="GT29">
        <v>11810</v>
      </c>
      <c r="GU29">
        <v>11870</v>
      </c>
      <c r="GV29">
        <v>11921</v>
      </c>
      <c r="GW29">
        <v>11964</v>
      </c>
      <c r="GX29">
        <v>12009</v>
      </c>
      <c r="GY29">
        <v>12034</v>
      </c>
      <c r="GZ29">
        <v>12053</v>
      </c>
      <c r="HA29">
        <v>12069</v>
      </c>
      <c r="HB29">
        <v>12087</v>
      </c>
      <c r="HC29">
        <v>12100</v>
      </c>
      <c r="HD29">
        <v>12107</v>
      </c>
      <c r="HE29">
        <v>12107</v>
      </c>
      <c r="HF29">
        <v>12110</v>
      </c>
      <c r="HG29">
        <v>12096</v>
      </c>
      <c r="HH29">
        <v>12087</v>
      </c>
      <c r="HI29">
        <v>12075</v>
      </c>
      <c r="HJ29">
        <v>12061</v>
      </c>
      <c r="HK29">
        <v>12044</v>
      </c>
      <c r="HL29">
        <v>12020</v>
      </c>
      <c r="HM29">
        <v>11997</v>
      </c>
      <c r="HN29">
        <v>11976</v>
      </c>
      <c r="HO29">
        <v>45.08</v>
      </c>
      <c r="HP29">
        <v>45.04</v>
      </c>
      <c r="HQ29">
        <v>45.07</v>
      </c>
      <c r="HR29">
        <v>45.13</v>
      </c>
      <c r="HS29">
        <v>45.16</v>
      </c>
      <c r="HT29">
        <v>45.13</v>
      </c>
      <c r="HU29">
        <v>45.18</v>
      </c>
      <c r="HV29">
        <v>45.27</v>
      </c>
      <c r="HW29">
        <v>45.45</v>
      </c>
      <c r="HX29">
        <v>45.66</v>
      </c>
      <c r="HY29">
        <v>45.93</v>
      </c>
      <c r="HZ29">
        <v>46.11</v>
      </c>
      <c r="IA29">
        <v>46.32</v>
      </c>
      <c r="IB29">
        <v>46.57</v>
      </c>
      <c r="IC29">
        <v>46.82</v>
      </c>
      <c r="ID29">
        <v>47.1</v>
      </c>
      <c r="IE29">
        <v>47.33</v>
      </c>
      <c r="IF29">
        <v>47.53</v>
      </c>
      <c r="IG29">
        <v>47.73</v>
      </c>
      <c r="IH29">
        <v>47.89</v>
      </c>
      <c r="II29">
        <v>48.04</v>
      </c>
      <c r="IJ29">
        <v>48.22</v>
      </c>
      <c r="IK29">
        <v>48.36</v>
      </c>
      <c r="IL29">
        <v>48.46</v>
      </c>
      <c r="IM29">
        <v>48.55</v>
      </c>
      <c r="IN29">
        <v>48.61</v>
      </c>
      <c r="IO29">
        <v>48.63</v>
      </c>
      <c r="IP29">
        <v>132</v>
      </c>
      <c r="IQ29">
        <v>121</v>
      </c>
      <c r="IR29">
        <v>113</v>
      </c>
      <c r="IS29">
        <v>113</v>
      </c>
      <c r="IT29">
        <v>111</v>
      </c>
      <c r="IU29">
        <v>109</v>
      </c>
      <c r="IV29">
        <v>109</v>
      </c>
      <c r="IW29">
        <v>107</v>
      </c>
      <c r="IX29">
        <v>107</v>
      </c>
      <c r="IY29">
        <v>105</v>
      </c>
      <c r="IZ29">
        <v>104</v>
      </c>
      <c r="JA29">
        <v>103</v>
      </c>
      <c r="JB29">
        <v>101</v>
      </c>
      <c r="JC29">
        <v>101</v>
      </c>
      <c r="JD29">
        <v>99</v>
      </c>
      <c r="JE29">
        <v>99</v>
      </c>
      <c r="JF29">
        <v>99</v>
      </c>
      <c r="JG29">
        <v>99</v>
      </c>
      <c r="JH29">
        <v>99</v>
      </c>
      <c r="JI29">
        <v>99</v>
      </c>
      <c r="JJ29">
        <v>101</v>
      </c>
      <c r="JK29">
        <v>101</v>
      </c>
      <c r="JL29">
        <v>101</v>
      </c>
      <c r="JM29">
        <v>103</v>
      </c>
      <c r="JN29">
        <v>103</v>
      </c>
      <c r="JO29">
        <v>103</v>
      </c>
      <c r="JP29">
        <v>103</v>
      </c>
      <c r="JQ29">
        <v>122</v>
      </c>
      <c r="JR29">
        <v>118</v>
      </c>
      <c r="JS29">
        <v>127</v>
      </c>
      <c r="JT29">
        <v>127</v>
      </c>
      <c r="JU29">
        <v>131</v>
      </c>
      <c r="JV29">
        <v>132</v>
      </c>
      <c r="JW29">
        <v>133</v>
      </c>
      <c r="JX29">
        <v>134</v>
      </c>
      <c r="JY29">
        <v>131</v>
      </c>
      <c r="JZ29">
        <v>137</v>
      </c>
      <c r="KA29">
        <v>134</v>
      </c>
      <c r="KB29">
        <v>141</v>
      </c>
      <c r="KC29">
        <v>143</v>
      </c>
      <c r="KD29">
        <v>142</v>
      </c>
      <c r="KE29">
        <v>143</v>
      </c>
      <c r="KF29">
        <v>144</v>
      </c>
      <c r="KG29">
        <v>146</v>
      </c>
      <c r="KH29">
        <v>151</v>
      </c>
      <c r="KI29">
        <v>152</v>
      </c>
      <c r="KJ29">
        <v>159</v>
      </c>
      <c r="KK29">
        <v>161</v>
      </c>
      <c r="KL29">
        <v>161</v>
      </c>
      <c r="KM29">
        <v>163</v>
      </c>
      <c r="KN29">
        <v>170</v>
      </c>
      <c r="KO29">
        <v>171</v>
      </c>
      <c r="KP29">
        <v>169</v>
      </c>
      <c r="KQ29">
        <v>173</v>
      </c>
      <c r="KR29">
        <v>113</v>
      </c>
      <c r="KS29">
        <v>105</v>
      </c>
      <c r="KT29">
        <v>103</v>
      </c>
      <c r="KU29">
        <v>96</v>
      </c>
      <c r="KV29">
        <v>99</v>
      </c>
      <c r="KW29">
        <v>84</v>
      </c>
      <c r="KX29">
        <v>88</v>
      </c>
      <c r="KY29">
        <v>87</v>
      </c>
      <c r="KZ29">
        <v>75</v>
      </c>
      <c r="LA29">
        <v>75</v>
      </c>
      <c r="LB29">
        <v>75</v>
      </c>
      <c r="LC29">
        <v>63</v>
      </c>
      <c r="LD29">
        <v>61</v>
      </c>
      <c r="LE29">
        <v>57</v>
      </c>
      <c r="LF29">
        <v>62</v>
      </c>
      <c r="LG29">
        <v>58</v>
      </c>
      <c r="LH29">
        <v>54</v>
      </c>
      <c r="LI29">
        <v>52</v>
      </c>
      <c r="LJ29">
        <v>56</v>
      </c>
      <c r="LK29">
        <v>46</v>
      </c>
      <c r="LL29">
        <v>51</v>
      </c>
      <c r="LM29">
        <v>48</v>
      </c>
      <c r="LN29">
        <v>48</v>
      </c>
      <c r="LO29">
        <v>50</v>
      </c>
      <c r="LP29">
        <v>44</v>
      </c>
      <c r="LQ29">
        <v>43</v>
      </c>
      <c r="LR29">
        <v>49</v>
      </c>
    </row>
    <row r="30" spans="2:330" x14ac:dyDescent="0.35">
      <c r="B30" s="2" t="s">
        <v>33</v>
      </c>
      <c r="C30" s="1" t="s">
        <v>334</v>
      </c>
      <c r="D30" s="1" t="s">
        <v>144</v>
      </c>
      <c r="E30" s="1">
        <v>5554036</v>
      </c>
      <c r="F30" s="11">
        <v>4883</v>
      </c>
      <c r="G30" s="11">
        <v>4816</v>
      </c>
      <c r="H30" s="11">
        <v>5280</v>
      </c>
      <c r="I30" s="11">
        <v>5448</v>
      </c>
      <c r="J30" t="e">
        <v>#N/A</v>
      </c>
      <c r="K30" t="e">
        <v>#N/A</v>
      </c>
      <c r="L30" s="11">
        <v>16</v>
      </c>
      <c r="M30" s="11">
        <v>48</v>
      </c>
      <c r="N30" s="11">
        <v>6561</v>
      </c>
      <c r="O30" s="11">
        <v>6663</v>
      </c>
      <c r="P30" s="11">
        <v>6786</v>
      </c>
      <c r="Q30" s="11">
        <v>6755</v>
      </c>
      <c r="R30" s="11">
        <v>6778</v>
      </c>
      <c r="S30" s="11">
        <v>6839</v>
      </c>
      <c r="T30" s="11">
        <v>6807</v>
      </c>
      <c r="U30" s="11">
        <v>6794</v>
      </c>
      <c r="V30" s="11">
        <v>6739</v>
      </c>
      <c r="W30" s="11">
        <v>6769</v>
      </c>
      <c r="X30" s="11">
        <v>6846</v>
      </c>
      <c r="Y30" s="11">
        <v>6946</v>
      </c>
      <c r="Z30" s="11">
        <v>6936</v>
      </c>
      <c r="AA30" s="11">
        <v>6926</v>
      </c>
      <c r="AB30" s="11">
        <v>7018</v>
      </c>
      <c r="AC30" s="11">
        <v>7254</v>
      </c>
      <c r="AD30" s="11">
        <v>7318</v>
      </c>
      <c r="AE30" s="11">
        <v>7295</v>
      </c>
      <c r="AF30" s="11">
        <v>7314</v>
      </c>
      <c r="AG30" s="11">
        <v>7326</v>
      </c>
      <c r="AH30" s="11">
        <v>7342</v>
      </c>
      <c r="AI30" s="11">
        <v>7409</v>
      </c>
      <c r="AJ30" s="11">
        <v>7484</v>
      </c>
      <c r="AK30" s="11">
        <v>7537</v>
      </c>
      <c r="AL30" s="11">
        <v>7511</v>
      </c>
      <c r="AM30" s="11" t="e">
        <v>#N/A</v>
      </c>
      <c r="AN30" s="22">
        <v>35.51</v>
      </c>
      <c r="AO30" s="22">
        <v>35.93</v>
      </c>
      <c r="AP30" s="22">
        <v>36.39</v>
      </c>
      <c r="AQ30" s="22">
        <v>37.15</v>
      </c>
      <c r="AR30" s="22">
        <v>37.659999999999997</v>
      </c>
      <c r="AS30" s="22">
        <v>37.909999999999997</v>
      </c>
      <c r="AT30" s="22">
        <v>38.68</v>
      </c>
      <c r="AU30" s="22">
        <v>39.19</v>
      </c>
      <c r="AV30" s="22">
        <v>39.9</v>
      </c>
      <c r="AW30" s="22">
        <v>40.39</v>
      </c>
      <c r="AX30" s="22">
        <v>40.64</v>
      </c>
      <c r="AY30" s="22">
        <v>41.01</v>
      </c>
      <c r="AZ30" s="22">
        <v>41.26</v>
      </c>
      <c r="BA30" s="22">
        <v>41.65</v>
      </c>
      <c r="BB30" s="22">
        <v>41.67</v>
      </c>
      <c r="BC30" s="22">
        <v>41.12</v>
      </c>
      <c r="BD30" s="22">
        <v>40.89</v>
      </c>
      <c r="BE30" s="22">
        <v>41.03</v>
      </c>
      <c r="BF30" s="22">
        <v>40.799999999999997</v>
      </c>
      <c r="BG30" s="22">
        <v>40.880000000000003</v>
      </c>
      <c r="BH30" s="22">
        <v>41.07</v>
      </c>
      <c r="BI30" s="22">
        <v>41.23</v>
      </c>
      <c r="BJ30" s="22">
        <v>41.1</v>
      </c>
      <c r="BK30" s="22">
        <v>40.94</v>
      </c>
      <c r="BL30" s="22">
        <v>41.51</v>
      </c>
      <c r="BM30" s="22" t="e">
        <v>#N/A</v>
      </c>
      <c r="BN30" s="11">
        <v>166</v>
      </c>
      <c r="BO30" s="11">
        <v>167</v>
      </c>
      <c r="BP30" s="11">
        <v>176</v>
      </c>
      <c r="BQ30" s="11">
        <v>183</v>
      </c>
      <c r="BR30" s="11">
        <v>191</v>
      </c>
      <c r="BS30" s="11">
        <v>209</v>
      </c>
      <c r="BT30" s="11">
        <v>224</v>
      </c>
      <c r="BU30" s="11">
        <v>261</v>
      </c>
      <c r="BV30" s="11">
        <v>243</v>
      </c>
      <c r="BW30" s="11">
        <v>246</v>
      </c>
      <c r="BX30" s="11">
        <v>312</v>
      </c>
      <c r="BY30" s="11">
        <v>356</v>
      </c>
      <c r="BZ30" s="11">
        <v>396</v>
      </c>
      <c r="CA30" s="11">
        <v>415</v>
      </c>
      <c r="CB30" s="11">
        <v>493</v>
      </c>
      <c r="CC30" s="11">
        <v>646</v>
      </c>
      <c r="CD30" s="11">
        <v>661</v>
      </c>
      <c r="CE30" s="11">
        <v>670</v>
      </c>
      <c r="CF30" s="11">
        <v>654</v>
      </c>
      <c r="CG30" s="11">
        <v>671</v>
      </c>
      <c r="CH30" s="11">
        <v>649</v>
      </c>
      <c r="CI30" s="11">
        <v>711</v>
      </c>
      <c r="CJ30" s="11">
        <v>825</v>
      </c>
      <c r="CK30" s="11">
        <v>878</v>
      </c>
      <c r="CL30" s="11">
        <v>835</v>
      </c>
      <c r="CM30" s="11" t="e">
        <v>#N/A</v>
      </c>
      <c r="CN30" s="11">
        <v>83</v>
      </c>
      <c r="CO30" s="11">
        <v>79</v>
      </c>
      <c r="CP30" s="11">
        <v>81</v>
      </c>
      <c r="CQ30" s="11">
        <v>49</v>
      </c>
      <c r="CR30" s="11">
        <v>78</v>
      </c>
      <c r="CS30" s="11">
        <v>67</v>
      </c>
      <c r="CT30" s="11">
        <v>66</v>
      </c>
      <c r="CU30" s="11">
        <v>84</v>
      </c>
      <c r="CV30" s="11">
        <v>53</v>
      </c>
      <c r="CW30" s="11">
        <v>65</v>
      </c>
      <c r="CX30" s="11">
        <v>67</v>
      </c>
      <c r="CY30" s="11">
        <v>69</v>
      </c>
      <c r="CZ30">
        <v>71</v>
      </c>
      <c r="DA30" s="11">
        <v>72</v>
      </c>
      <c r="DB30">
        <v>66</v>
      </c>
      <c r="DC30" s="11">
        <v>91</v>
      </c>
      <c r="DD30" s="11">
        <v>96</v>
      </c>
      <c r="DE30" s="11">
        <v>88</v>
      </c>
      <c r="DF30" s="11">
        <v>93</v>
      </c>
      <c r="DG30" s="11">
        <v>96</v>
      </c>
      <c r="DH30" s="11">
        <v>103</v>
      </c>
      <c r="DI30" s="11">
        <v>99</v>
      </c>
      <c r="DJ30" s="11">
        <v>82</v>
      </c>
      <c r="DK30" s="11">
        <v>73</v>
      </c>
      <c r="DL30" s="11">
        <v>74</v>
      </c>
      <c r="DM30" s="11" t="e">
        <v>#N/A</v>
      </c>
      <c r="DN30" s="11">
        <v>57</v>
      </c>
      <c r="DO30" s="11">
        <v>71</v>
      </c>
      <c r="DP30" s="11">
        <v>72</v>
      </c>
      <c r="DQ30" s="11">
        <v>76</v>
      </c>
      <c r="DR30" s="11">
        <v>57</v>
      </c>
      <c r="DS30" s="11">
        <v>76</v>
      </c>
      <c r="DT30" s="11">
        <v>55</v>
      </c>
      <c r="DU30" s="11">
        <v>57</v>
      </c>
      <c r="DV30" s="11">
        <v>84</v>
      </c>
      <c r="DW30" s="11">
        <v>73</v>
      </c>
      <c r="DX30" s="11">
        <v>78</v>
      </c>
      <c r="DY30" s="11">
        <v>73</v>
      </c>
      <c r="DZ30" s="11">
        <v>76</v>
      </c>
      <c r="EA30" s="11">
        <v>67</v>
      </c>
      <c r="EB30" s="11">
        <v>64</v>
      </c>
      <c r="EC30" s="11">
        <v>54</v>
      </c>
      <c r="ED30" s="11">
        <v>69</v>
      </c>
      <c r="EE30" s="11">
        <v>79</v>
      </c>
      <c r="EF30" s="11">
        <v>73</v>
      </c>
      <c r="EG30" s="11">
        <v>93</v>
      </c>
      <c r="EH30" s="11">
        <v>80</v>
      </c>
      <c r="EI30" s="11">
        <v>86</v>
      </c>
      <c r="EJ30" s="11">
        <v>113</v>
      </c>
      <c r="EK30" s="11">
        <v>81</v>
      </c>
      <c r="EL30" s="11">
        <v>87</v>
      </c>
      <c r="EM30" s="11" t="e">
        <v>#N/A</v>
      </c>
      <c r="EN30" s="11">
        <v>376</v>
      </c>
      <c r="EO30" s="11">
        <v>357</v>
      </c>
      <c r="EP30" s="11">
        <v>346</v>
      </c>
      <c r="EQ30" s="11">
        <v>311</v>
      </c>
      <c r="ER30" s="11">
        <v>335</v>
      </c>
      <c r="ES30" s="11">
        <v>350</v>
      </c>
      <c r="ET30" s="11">
        <v>281</v>
      </c>
      <c r="EU30" s="11">
        <v>267</v>
      </c>
      <c r="EV30" s="11">
        <v>367</v>
      </c>
      <c r="EW30" s="11">
        <v>393</v>
      </c>
      <c r="EX30" s="11">
        <v>437</v>
      </c>
      <c r="EY30" s="11">
        <v>468</v>
      </c>
      <c r="EZ30" s="11">
        <v>474</v>
      </c>
      <c r="FA30" s="11">
        <v>451</v>
      </c>
      <c r="FB30" s="11">
        <v>565</v>
      </c>
      <c r="FC30" s="11">
        <v>665</v>
      </c>
      <c r="FD30" s="11">
        <v>593</v>
      </c>
      <c r="FE30" s="11">
        <v>481</v>
      </c>
      <c r="FF30" s="11">
        <v>506</v>
      </c>
      <c r="FG30" s="11">
        <v>451</v>
      </c>
      <c r="FH30" s="11">
        <v>423</v>
      </c>
      <c r="FI30" s="11">
        <v>532</v>
      </c>
      <c r="FJ30" s="11">
        <v>742</v>
      </c>
      <c r="FK30" s="11">
        <v>581</v>
      </c>
      <c r="FL30" s="11">
        <v>515</v>
      </c>
      <c r="FM30" s="11" t="e">
        <v>#N/A</v>
      </c>
      <c r="FN30" s="11">
        <v>235</v>
      </c>
      <c r="FO30" s="11">
        <v>263</v>
      </c>
      <c r="FP30" s="11">
        <v>232</v>
      </c>
      <c r="FQ30" s="11">
        <v>315</v>
      </c>
      <c r="FR30" s="11">
        <v>333</v>
      </c>
      <c r="FS30" s="11">
        <v>280</v>
      </c>
      <c r="FT30" s="11">
        <v>324</v>
      </c>
      <c r="FU30" s="11">
        <v>307</v>
      </c>
      <c r="FV30" s="11">
        <v>391</v>
      </c>
      <c r="FW30" s="11">
        <v>356</v>
      </c>
      <c r="FX30" s="11">
        <v>349</v>
      </c>
      <c r="FY30" s="11">
        <v>513</v>
      </c>
      <c r="FZ30" s="11">
        <v>481</v>
      </c>
      <c r="GA30" s="11">
        <v>459</v>
      </c>
      <c r="GB30" s="11">
        <v>473</v>
      </c>
      <c r="GC30" s="11">
        <v>466</v>
      </c>
      <c r="GD30" s="11">
        <v>554</v>
      </c>
      <c r="GE30" s="11">
        <v>510</v>
      </c>
      <c r="GF30" s="11">
        <v>504</v>
      </c>
      <c r="GG30" s="11">
        <v>450</v>
      </c>
      <c r="GH30" s="11">
        <v>436</v>
      </c>
      <c r="GI30" s="11">
        <v>478</v>
      </c>
      <c r="GJ30" s="11">
        <v>555</v>
      </c>
      <c r="GK30" s="11">
        <v>525</v>
      </c>
      <c r="GL30" s="11">
        <v>527</v>
      </c>
      <c r="GM30" s="11" t="e">
        <v>#N/A</v>
      </c>
      <c r="GN30">
        <v>7570</v>
      </c>
      <c r="GO30">
        <v>7602</v>
      </c>
      <c r="GP30">
        <v>7625</v>
      </c>
      <c r="GQ30">
        <v>7636</v>
      </c>
      <c r="GR30">
        <v>7646</v>
      </c>
      <c r="GS30">
        <v>7661</v>
      </c>
      <c r="GT30">
        <v>7659</v>
      </c>
      <c r="GU30">
        <v>7662</v>
      </c>
      <c r="GV30">
        <v>7670</v>
      </c>
      <c r="GW30">
        <v>7674</v>
      </c>
      <c r="GX30">
        <v>7682</v>
      </c>
      <c r="GY30">
        <v>7675</v>
      </c>
      <c r="GZ30">
        <v>7670</v>
      </c>
      <c r="HA30">
        <v>7663</v>
      </c>
      <c r="HB30">
        <v>7653</v>
      </c>
      <c r="HC30">
        <v>7638</v>
      </c>
      <c r="HD30">
        <v>7625</v>
      </c>
      <c r="HE30">
        <v>7609</v>
      </c>
      <c r="HF30">
        <v>7596</v>
      </c>
      <c r="HG30">
        <v>7576</v>
      </c>
      <c r="HH30">
        <v>7555</v>
      </c>
      <c r="HI30">
        <v>7529</v>
      </c>
      <c r="HJ30">
        <v>7499</v>
      </c>
      <c r="HK30">
        <v>7473</v>
      </c>
      <c r="HL30">
        <v>7452</v>
      </c>
      <c r="HM30">
        <v>7426</v>
      </c>
      <c r="HN30">
        <v>7412</v>
      </c>
      <c r="HO30">
        <v>41.2</v>
      </c>
      <c r="HP30">
        <v>41.52</v>
      </c>
      <c r="HQ30">
        <v>41.85</v>
      </c>
      <c r="HR30">
        <v>42.18</v>
      </c>
      <c r="HS30">
        <v>42.48</v>
      </c>
      <c r="HT30">
        <v>42.74</v>
      </c>
      <c r="HU30">
        <v>43.01</v>
      </c>
      <c r="HV30">
        <v>43.29</v>
      </c>
      <c r="HW30">
        <v>43.53</v>
      </c>
      <c r="HX30">
        <v>43.8</v>
      </c>
      <c r="HY30">
        <v>44.07</v>
      </c>
      <c r="HZ30">
        <v>44.4</v>
      </c>
      <c r="IA30">
        <v>44.68</v>
      </c>
      <c r="IB30">
        <v>44.97</v>
      </c>
      <c r="IC30">
        <v>45.31</v>
      </c>
      <c r="ID30">
        <v>45.61</v>
      </c>
      <c r="IE30">
        <v>45.9</v>
      </c>
      <c r="IF30">
        <v>46.24</v>
      </c>
      <c r="IG30">
        <v>46.52</v>
      </c>
      <c r="IH30">
        <v>46.78</v>
      </c>
      <c r="II30">
        <v>46.99</v>
      </c>
      <c r="IJ30">
        <v>47.18</v>
      </c>
      <c r="IK30">
        <v>47.3</v>
      </c>
      <c r="IL30">
        <v>47.41</v>
      </c>
      <c r="IM30">
        <v>47.51</v>
      </c>
      <c r="IN30">
        <v>47.54</v>
      </c>
      <c r="IO30">
        <v>47.61</v>
      </c>
      <c r="IP30">
        <v>74</v>
      </c>
      <c r="IQ30">
        <v>76</v>
      </c>
      <c r="IR30">
        <v>76</v>
      </c>
      <c r="IS30">
        <v>74</v>
      </c>
      <c r="IT30">
        <v>74</v>
      </c>
      <c r="IU30">
        <v>72</v>
      </c>
      <c r="IV30">
        <v>70</v>
      </c>
      <c r="IW30">
        <v>69</v>
      </c>
      <c r="IX30">
        <v>68</v>
      </c>
      <c r="IY30">
        <v>67</v>
      </c>
      <c r="IZ30">
        <v>66</v>
      </c>
      <c r="JA30">
        <v>66</v>
      </c>
      <c r="JB30">
        <v>66</v>
      </c>
      <c r="JC30">
        <v>66</v>
      </c>
      <c r="JD30">
        <v>64</v>
      </c>
      <c r="JE30">
        <v>64</v>
      </c>
      <c r="JF30">
        <v>64</v>
      </c>
      <c r="JG30">
        <v>64</v>
      </c>
      <c r="JH30">
        <v>64</v>
      </c>
      <c r="JI30">
        <v>64</v>
      </c>
      <c r="JJ30">
        <v>64</v>
      </c>
      <c r="JK30">
        <v>64</v>
      </c>
      <c r="JL30">
        <v>65</v>
      </c>
      <c r="JM30">
        <v>66</v>
      </c>
      <c r="JN30">
        <v>66</v>
      </c>
      <c r="JO30">
        <v>67</v>
      </c>
      <c r="JP30">
        <v>68</v>
      </c>
      <c r="JQ30">
        <v>67</v>
      </c>
      <c r="JR30">
        <v>69</v>
      </c>
      <c r="JS30">
        <v>72</v>
      </c>
      <c r="JT30">
        <v>76</v>
      </c>
      <c r="JU30">
        <v>76</v>
      </c>
      <c r="JV30">
        <v>79</v>
      </c>
      <c r="JW30">
        <v>85</v>
      </c>
      <c r="JX30">
        <v>83</v>
      </c>
      <c r="JY30">
        <v>85</v>
      </c>
      <c r="JZ30">
        <v>83</v>
      </c>
      <c r="KA30">
        <v>84</v>
      </c>
      <c r="KB30">
        <v>84</v>
      </c>
      <c r="KC30">
        <v>83</v>
      </c>
      <c r="KD30">
        <v>82</v>
      </c>
      <c r="KE30">
        <v>85</v>
      </c>
      <c r="KF30">
        <v>87</v>
      </c>
      <c r="KG30">
        <v>89</v>
      </c>
      <c r="KH30">
        <v>90</v>
      </c>
      <c r="KI30">
        <v>92</v>
      </c>
      <c r="KJ30">
        <v>97</v>
      </c>
      <c r="KK30">
        <v>99</v>
      </c>
      <c r="KL30">
        <v>106</v>
      </c>
      <c r="KM30">
        <v>108</v>
      </c>
      <c r="KN30">
        <v>111</v>
      </c>
      <c r="KO30">
        <v>112</v>
      </c>
      <c r="KP30">
        <v>115</v>
      </c>
      <c r="KQ30">
        <v>112</v>
      </c>
      <c r="KR30">
        <v>26</v>
      </c>
      <c r="KS30">
        <v>25</v>
      </c>
      <c r="KT30">
        <v>19</v>
      </c>
      <c r="KU30">
        <v>13</v>
      </c>
      <c r="KV30">
        <v>12</v>
      </c>
      <c r="KW30">
        <v>22</v>
      </c>
      <c r="KX30">
        <v>13</v>
      </c>
      <c r="KY30">
        <v>17</v>
      </c>
      <c r="KZ30">
        <v>25</v>
      </c>
      <c r="LA30">
        <v>20</v>
      </c>
      <c r="LB30">
        <v>26</v>
      </c>
      <c r="LC30">
        <v>11</v>
      </c>
      <c r="LD30">
        <v>12</v>
      </c>
      <c r="LE30">
        <v>9</v>
      </c>
      <c r="LF30">
        <v>11</v>
      </c>
      <c r="LG30">
        <v>8</v>
      </c>
      <c r="LH30">
        <v>12</v>
      </c>
      <c r="LI30">
        <v>10</v>
      </c>
      <c r="LJ30">
        <v>15</v>
      </c>
      <c r="LK30">
        <v>13</v>
      </c>
      <c r="LL30">
        <v>14</v>
      </c>
      <c r="LM30">
        <v>16</v>
      </c>
      <c r="LN30">
        <v>13</v>
      </c>
      <c r="LO30">
        <v>19</v>
      </c>
      <c r="LP30">
        <v>25</v>
      </c>
      <c r="LQ30">
        <v>22</v>
      </c>
      <c r="LR30">
        <v>30</v>
      </c>
    </row>
    <row r="31" spans="2:330" x14ac:dyDescent="0.35">
      <c r="B31" s="2" t="s">
        <v>34</v>
      </c>
      <c r="C31" s="1" t="s">
        <v>335</v>
      </c>
      <c r="D31" s="1" t="s">
        <v>145</v>
      </c>
      <c r="E31" s="1">
        <v>5554040</v>
      </c>
      <c r="F31" s="11">
        <v>4937</v>
      </c>
      <c r="G31" s="11">
        <v>5364</v>
      </c>
      <c r="H31" s="11">
        <v>6105</v>
      </c>
      <c r="I31" s="11">
        <v>8569</v>
      </c>
      <c r="J31" t="e">
        <v>#N/A</v>
      </c>
      <c r="K31" t="e">
        <v>#N/A</v>
      </c>
      <c r="L31" s="11">
        <v>102</v>
      </c>
      <c r="M31" s="11">
        <v>106</v>
      </c>
      <c r="N31" s="11">
        <v>11071</v>
      </c>
      <c r="O31" s="11">
        <v>11109</v>
      </c>
      <c r="P31" s="11">
        <v>11217</v>
      </c>
      <c r="Q31" s="11">
        <v>11212</v>
      </c>
      <c r="R31" s="11">
        <v>11166</v>
      </c>
      <c r="S31" s="11">
        <v>11177</v>
      </c>
      <c r="T31" s="11">
        <v>11070</v>
      </c>
      <c r="U31" s="11">
        <v>10977</v>
      </c>
      <c r="V31" s="11">
        <v>11000</v>
      </c>
      <c r="W31" s="11">
        <v>10991</v>
      </c>
      <c r="X31" s="11">
        <v>11016</v>
      </c>
      <c r="Y31" s="11">
        <v>11106</v>
      </c>
      <c r="Z31" s="11">
        <v>11102</v>
      </c>
      <c r="AA31" s="11">
        <v>11088</v>
      </c>
      <c r="AB31" s="11">
        <v>11141</v>
      </c>
      <c r="AC31" s="11">
        <v>11378</v>
      </c>
      <c r="AD31" s="11">
        <v>11362</v>
      </c>
      <c r="AE31" s="11">
        <v>11350</v>
      </c>
      <c r="AF31" s="11">
        <v>11368</v>
      </c>
      <c r="AG31" s="11">
        <v>11431</v>
      </c>
      <c r="AH31" s="11">
        <v>11515</v>
      </c>
      <c r="AI31" s="11">
        <v>11574</v>
      </c>
      <c r="AJ31" s="11">
        <v>11613</v>
      </c>
      <c r="AK31" s="11">
        <v>11646</v>
      </c>
      <c r="AL31" s="11">
        <v>11709</v>
      </c>
      <c r="AM31" s="11" t="e">
        <v>#N/A</v>
      </c>
      <c r="AN31" s="22">
        <v>35.71</v>
      </c>
      <c r="AO31" s="22">
        <v>36.450000000000003</v>
      </c>
      <c r="AP31" s="22">
        <v>37.049999999999997</v>
      </c>
      <c r="AQ31" s="22">
        <v>37.72</v>
      </c>
      <c r="AR31" s="22">
        <v>38.409999999999997</v>
      </c>
      <c r="AS31" s="22">
        <v>39.14</v>
      </c>
      <c r="AT31" s="22">
        <v>39.85</v>
      </c>
      <c r="AU31" s="22">
        <v>40.619999999999997</v>
      </c>
      <c r="AV31" s="22">
        <v>41.26</v>
      </c>
      <c r="AW31" s="22">
        <v>42</v>
      </c>
      <c r="AX31" s="22">
        <v>42.51</v>
      </c>
      <c r="AY31" s="22">
        <v>43.5</v>
      </c>
      <c r="AZ31" s="22">
        <v>44.15</v>
      </c>
      <c r="BA31" s="22">
        <v>44.87</v>
      </c>
      <c r="BB31" s="22">
        <v>45.57</v>
      </c>
      <c r="BC31" s="22">
        <v>45.66</v>
      </c>
      <c r="BD31" s="22">
        <v>46.07</v>
      </c>
      <c r="BE31" s="22">
        <v>46.24</v>
      </c>
      <c r="BF31" s="22">
        <v>46.56</v>
      </c>
      <c r="BG31" s="22">
        <v>46.61</v>
      </c>
      <c r="BH31" s="22">
        <v>46.42</v>
      </c>
      <c r="BI31" s="22">
        <v>46.37</v>
      </c>
      <c r="BJ31" s="22">
        <v>45.91</v>
      </c>
      <c r="BK31" s="22">
        <v>45.73</v>
      </c>
      <c r="BL31" s="22">
        <v>45.72</v>
      </c>
      <c r="BM31" s="22" t="e">
        <v>#N/A</v>
      </c>
      <c r="BN31" s="11">
        <v>722</v>
      </c>
      <c r="BO31" s="11">
        <v>695</v>
      </c>
      <c r="BP31" s="11">
        <v>675</v>
      </c>
      <c r="BQ31" s="11">
        <v>661</v>
      </c>
      <c r="BR31" s="11">
        <v>645</v>
      </c>
      <c r="BS31" s="11">
        <v>647</v>
      </c>
      <c r="BT31" s="11">
        <v>645</v>
      </c>
      <c r="BU31" s="11">
        <v>646</v>
      </c>
      <c r="BV31" s="11">
        <v>643</v>
      </c>
      <c r="BW31" s="11">
        <v>640</v>
      </c>
      <c r="BX31" s="11">
        <v>656</v>
      </c>
      <c r="BY31" s="11">
        <v>441</v>
      </c>
      <c r="BZ31" s="11">
        <v>471</v>
      </c>
      <c r="CA31" s="11">
        <v>465</v>
      </c>
      <c r="CB31" s="11">
        <v>493</v>
      </c>
      <c r="CC31" s="11">
        <v>653</v>
      </c>
      <c r="CD31" s="11">
        <v>663</v>
      </c>
      <c r="CE31" s="11">
        <v>664</v>
      </c>
      <c r="CF31" s="11">
        <v>649</v>
      </c>
      <c r="CG31" s="11">
        <v>654</v>
      </c>
      <c r="CH31" s="11">
        <v>704</v>
      </c>
      <c r="CI31" s="11">
        <v>742</v>
      </c>
      <c r="CJ31" s="11">
        <v>718</v>
      </c>
      <c r="CK31" s="11">
        <v>775</v>
      </c>
      <c r="CL31" s="11">
        <v>719</v>
      </c>
      <c r="CM31" s="11" t="e">
        <v>#N/A</v>
      </c>
      <c r="CN31" s="11">
        <v>121</v>
      </c>
      <c r="CO31" s="11">
        <v>104</v>
      </c>
      <c r="CP31" s="11">
        <v>83</v>
      </c>
      <c r="CQ31" s="11">
        <v>83</v>
      </c>
      <c r="CR31" s="11">
        <v>106</v>
      </c>
      <c r="CS31" s="11">
        <v>88</v>
      </c>
      <c r="CT31" s="11">
        <v>80</v>
      </c>
      <c r="CU31" s="11">
        <v>109</v>
      </c>
      <c r="CV31" s="11">
        <v>116</v>
      </c>
      <c r="CW31" s="11">
        <v>75</v>
      </c>
      <c r="CX31" s="11">
        <v>107</v>
      </c>
      <c r="CY31" s="11">
        <v>104</v>
      </c>
      <c r="CZ31">
        <v>99</v>
      </c>
      <c r="DA31" s="11">
        <v>108</v>
      </c>
      <c r="DB31">
        <v>98</v>
      </c>
      <c r="DC31" s="11">
        <v>110</v>
      </c>
      <c r="DD31" s="11">
        <v>107</v>
      </c>
      <c r="DE31" s="11">
        <v>135</v>
      </c>
      <c r="DF31" s="11">
        <v>109</v>
      </c>
      <c r="DG31" s="11">
        <v>119</v>
      </c>
      <c r="DH31" s="11">
        <v>121</v>
      </c>
      <c r="DI31" s="11">
        <v>122</v>
      </c>
      <c r="DJ31" s="11">
        <v>124</v>
      </c>
      <c r="DK31" s="11">
        <v>112</v>
      </c>
      <c r="DL31" s="11">
        <v>123</v>
      </c>
      <c r="DM31" s="11" t="e">
        <v>#N/A</v>
      </c>
      <c r="DN31" s="11">
        <v>77</v>
      </c>
      <c r="DO31" s="11">
        <v>76</v>
      </c>
      <c r="DP31" s="11">
        <v>83</v>
      </c>
      <c r="DQ31" s="11">
        <v>85</v>
      </c>
      <c r="DR31" s="11">
        <v>72</v>
      </c>
      <c r="DS31" s="11">
        <v>89</v>
      </c>
      <c r="DT31" s="11">
        <v>106</v>
      </c>
      <c r="DU31" s="11">
        <v>105</v>
      </c>
      <c r="DV31" s="11">
        <v>81</v>
      </c>
      <c r="DW31" s="11">
        <v>101</v>
      </c>
      <c r="DX31" s="11">
        <v>99</v>
      </c>
      <c r="DY31" s="11">
        <v>91</v>
      </c>
      <c r="DZ31" s="11">
        <v>103</v>
      </c>
      <c r="EA31" s="11">
        <v>86</v>
      </c>
      <c r="EB31" s="11">
        <v>90</v>
      </c>
      <c r="EC31" s="11">
        <v>106</v>
      </c>
      <c r="ED31" s="11">
        <v>91</v>
      </c>
      <c r="EE31" s="11">
        <v>107</v>
      </c>
      <c r="EF31" s="11">
        <v>89</v>
      </c>
      <c r="EG31" s="11">
        <v>102</v>
      </c>
      <c r="EH31" s="11">
        <v>123</v>
      </c>
      <c r="EI31" s="11">
        <v>114</v>
      </c>
      <c r="EJ31" s="11">
        <v>120</v>
      </c>
      <c r="EK31" s="11">
        <v>130</v>
      </c>
      <c r="EL31" s="11">
        <v>117</v>
      </c>
      <c r="EM31" s="11" t="e">
        <v>#N/A</v>
      </c>
      <c r="EN31" s="11">
        <v>510</v>
      </c>
      <c r="EO31" s="11">
        <v>486</v>
      </c>
      <c r="EP31" s="11">
        <v>597</v>
      </c>
      <c r="EQ31" s="11">
        <v>430</v>
      </c>
      <c r="ER31" s="11">
        <v>396</v>
      </c>
      <c r="ES31" s="11">
        <v>471</v>
      </c>
      <c r="ET31" s="11">
        <v>306</v>
      </c>
      <c r="EU31" s="11">
        <v>317</v>
      </c>
      <c r="EV31" s="11">
        <v>408</v>
      </c>
      <c r="EW31" s="11">
        <v>514</v>
      </c>
      <c r="EX31" s="11">
        <v>453</v>
      </c>
      <c r="EY31" s="11">
        <v>416</v>
      </c>
      <c r="EZ31" s="11">
        <v>432</v>
      </c>
      <c r="FA31" s="11">
        <v>427</v>
      </c>
      <c r="FB31" s="11">
        <v>535</v>
      </c>
      <c r="FC31" s="11">
        <v>704</v>
      </c>
      <c r="FD31" s="11">
        <v>600</v>
      </c>
      <c r="FE31" s="11">
        <v>528</v>
      </c>
      <c r="FF31" s="11">
        <v>489</v>
      </c>
      <c r="FG31" s="11">
        <v>517</v>
      </c>
      <c r="FH31" s="11">
        <v>536</v>
      </c>
      <c r="FI31" s="11">
        <v>494</v>
      </c>
      <c r="FJ31" s="11">
        <v>717</v>
      </c>
      <c r="FK31" s="11">
        <v>536</v>
      </c>
      <c r="FL31" s="11">
        <v>584</v>
      </c>
      <c r="FM31" s="11" t="e">
        <v>#N/A</v>
      </c>
      <c r="FN31" s="11">
        <v>428</v>
      </c>
      <c r="FO31" s="11">
        <v>476</v>
      </c>
      <c r="FP31" s="11">
        <v>489</v>
      </c>
      <c r="FQ31" s="11">
        <v>433</v>
      </c>
      <c r="FR31" s="11">
        <v>476</v>
      </c>
      <c r="FS31" s="11">
        <v>459</v>
      </c>
      <c r="FT31" s="11">
        <v>387</v>
      </c>
      <c r="FU31" s="11">
        <v>414</v>
      </c>
      <c r="FV31" s="11">
        <v>421</v>
      </c>
      <c r="FW31" s="11">
        <v>497</v>
      </c>
      <c r="FX31" s="11">
        <v>431</v>
      </c>
      <c r="FY31" s="11">
        <v>501</v>
      </c>
      <c r="FZ31" s="11">
        <v>435</v>
      </c>
      <c r="GA31" s="11">
        <v>468</v>
      </c>
      <c r="GB31" s="11">
        <v>493</v>
      </c>
      <c r="GC31" s="11">
        <v>472</v>
      </c>
      <c r="GD31" s="11">
        <v>630</v>
      </c>
      <c r="GE31" s="11">
        <v>564</v>
      </c>
      <c r="GF31" s="11">
        <v>485</v>
      </c>
      <c r="GG31" s="11">
        <v>467</v>
      </c>
      <c r="GH31" s="11">
        <v>455</v>
      </c>
      <c r="GI31" s="11">
        <v>441</v>
      </c>
      <c r="GJ31" s="11">
        <v>462</v>
      </c>
      <c r="GK31" s="11">
        <v>488</v>
      </c>
      <c r="GL31" s="11">
        <v>527</v>
      </c>
      <c r="GM31" s="11" t="e">
        <v>#N/A</v>
      </c>
      <c r="GN31">
        <v>11690</v>
      </c>
      <c r="GO31">
        <v>11748</v>
      </c>
      <c r="GP31">
        <v>11805</v>
      </c>
      <c r="GQ31">
        <v>11852</v>
      </c>
      <c r="GR31">
        <v>11904</v>
      </c>
      <c r="GS31">
        <v>11949</v>
      </c>
      <c r="GT31">
        <v>11979</v>
      </c>
      <c r="GU31">
        <v>12015</v>
      </c>
      <c r="GV31">
        <v>12038</v>
      </c>
      <c r="GW31">
        <v>12049</v>
      </c>
      <c r="GX31">
        <v>12052</v>
      </c>
      <c r="GY31">
        <v>12057</v>
      </c>
      <c r="GZ31">
        <v>12050</v>
      </c>
      <c r="HA31">
        <v>12046</v>
      </c>
      <c r="HB31">
        <v>12038</v>
      </c>
      <c r="HC31">
        <v>12024</v>
      </c>
      <c r="HD31">
        <v>11999</v>
      </c>
      <c r="HE31">
        <v>11973</v>
      </c>
      <c r="HF31">
        <v>11944</v>
      </c>
      <c r="HG31">
        <v>11906</v>
      </c>
      <c r="HH31">
        <v>11874</v>
      </c>
      <c r="HI31">
        <v>11836</v>
      </c>
      <c r="HJ31">
        <v>11797</v>
      </c>
      <c r="HK31">
        <v>11765</v>
      </c>
      <c r="HL31">
        <v>11727</v>
      </c>
      <c r="HM31">
        <v>11697</v>
      </c>
      <c r="HN31">
        <v>11667</v>
      </c>
      <c r="HO31">
        <v>45.59</v>
      </c>
      <c r="HP31">
        <v>45.5</v>
      </c>
      <c r="HQ31">
        <v>45.47</v>
      </c>
      <c r="HR31">
        <v>45.5</v>
      </c>
      <c r="HS31">
        <v>45.54</v>
      </c>
      <c r="HT31">
        <v>45.63</v>
      </c>
      <c r="HU31">
        <v>45.77</v>
      </c>
      <c r="HV31">
        <v>45.9</v>
      </c>
      <c r="HW31">
        <v>46.02</v>
      </c>
      <c r="HX31">
        <v>46.2</v>
      </c>
      <c r="HY31">
        <v>46.35</v>
      </c>
      <c r="HZ31">
        <v>46.51</v>
      </c>
      <c r="IA31">
        <v>46.68</v>
      </c>
      <c r="IB31">
        <v>46.88</v>
      </c>
      <c r="IC31">
        <v>47.07</v>
      </c>
      <c r="ID31">
        <v>47.24</v>
      </c>
      <c r="IE31">
        <v>47.42</v>
      </c>
      <c r="IF31">
        <v>47.56</v>
      </c>
      <c r="IG31">
        <v>47.67</v>
      </c>
      <c r="IH31">
        <v>47.75</v>
      </c>
      <c r="II31">
        <v>47.83</v>
      </c>
      <c r="IJ31">
        <v>47.89</v>
      </c>
      <c r="IK31">
        <v>47.98</v>
      </c>
      <c r="IL31">
        <v>48.05</v>
      </c>
      <c r="IM31">
        <v>48.09</v>
      </c>
      <c r="IN31">
        <v>48.07</v>
      </c>
      <c r="IO31">
        <v>48.01</v>
      </c>
      <c r="IP31">
        <v>113</v>
      </c>
      <c r="IQ31">
        <v>117</v>
      </c>
      <c r="IR31">
        <v>117</v>
      </c>
      <c r="IS31">
        <v>115</v>
      </c>
      <c r="IT31">
        <v>115</v>
      </c>
      <c r="IU31">
        <v>113</v>
      </c>
      <c r="IV31">
        <v>111</v>
      </c>
      <c r="IW31">
        <v>111</v>
      </c>
      <c r="IX31">
        <v>109</v>
      </c>
      <c r="IY31">
        <v>107</v>
      </c>
      <c r="IZ31">
        <v>105</v>
      </c>
      <c r="JA31">
        <v>105</v>
      </c>
      <c r="JB31">
        <v>103</v>
      </c>
      <c r="JC31">
        <v>103</v>
      </c>
      <c r="JD31">
        <v>101</v>
      </c>
      <c r="JE31">
        <v>101</v>
      </c>
      <c r="JF31">
        <v>101</v>
      </c>
      <c r="JG31">
        <v>101</v>
      </c>
      <c r="JH31">
        <v>101</v>
      </c>
      <c r="JI31">
        <v>101</v>
      </c>
      <c r="JJ31">
        <v>102</v>
      </c>
      <c r="JK31">
        <v>103</v>
      </c>
      <c r="JL31">
        <v>103</v>
      </c>
      <c r="JM31">
        <v>104</v>
      </c>
      <c r="JN31">
        <v>105</v>
      </c>
      <c r="JO31">
        <v>105</v>
      </c>
      <c r="JP31">
        <v>105</v>
      </c>
      <c r="JQ31">
        <v>139</v>
      </c>
      <c r="JR31">
        <v>128</v>
      </c>
      <c r="JS31">
        <v>131</v>
      </c>
      <c r="JT31">
        <v>131</v>
      </c>
      <c r="JU31">
        <v>128</v>
      </c>
      <c r="JV31">
        <v>134</v>
      </c>
      <c r="JW31">
        <v>135</v>
      </c>
      <c r="JX31">
        <v>132</v>
      </c>
      <c r="JY31">
        <v>139</v>
      </c>
      <c r="JZ31">
        <v>142</v>
      </c>
      <c r="KA31">
        <v>143</v>
      </c>
      <c r="KB31">
        <v>141</v>
      </c>
      <c r="KC31">
        <v>148</v>
      </c>
      <c r="KD31">
        <v>145</v>
      </c>
      <c r="KE31">
        <v>144</v>
      </c>
      <c r="KF31">
        <v>147</v>
      </c>
      <c r="KG31">
        <v>153</v>
      </c>
      <c r="KH31">
        <v>152</v>
      </c>
      <c r="KI31">
        <v>156</v>
      </c>
      <c r="KJ31">
        <v>161</v>
      </c>
      <c r="KK31">
        <v>160</v>
      </c>
      <c r="KL31">
        <v>168</v>
      </c>
      <c r="KM31">
        <v>168</v>
      </c>
      <c r="KN31">
        <v>164</v>
      </c>
      <c r="KO31">
        <v>170</v>
      </c>
      <c r="KP31">
        <v>170</v>
      </c>
      <c r="KQ31">
        <v>166</v>
      </c>
      <c r="KR31">
        <v>70</v>
      </c>
      <c r="KS31">
        <v>69</v>
      </c>
      <c r="KT31">
        <v>71</v>
      </c>
      <c r="KU31">
        <v>63</v>
      </c>
      <c r="KV31">
        <v>65</v>
      </c>
      <c r="KW31">
        <v>66</v>
      </c>
      <c r="KX31">
        <v>54</v>
      </c>
      <c r="KY31">
        <v>57</v>
      </c>
      <c r="KZ31">
        <v>53</v>
      </c>
      <c r="LA31">
        <v>46</v>
      </c>
      <c r="LB31">
        <v>41</v>
      </c>
      <c r="LC31">
        <v>41</v>
      </c>
      <c r="LD31">
        <v>38</v>
      </c>
      <c r="LE31">
        <v>38</v>
      </c>
      <c r="LF31">
        <v>35</v>
      </c>
      <c r="LG31">
        <v>32</v>
      </c>
      <c r="LH31">
        <v>27</v>
      </c>
      <c r="LI31">
        <v>25</v>
      </c>
      <c r="LJ31">
        <v>26</v>
      </c>
      <c r="LK31">
        <v>22</v>
      </c>
      <c r="LL31">
        <v>26</v>
      </c>
      <c r="LM31">
        <v>27</v>
      </c>
      <c r="LN31">
        <v>26</v>
      </c>
      <c r="LO31">
        <v>28</v>
      </c>
      <c r="LP31">
        <v>27</v>
      </c>
      <c r="LQ31">
        <v>35</v>
      </c>
      <c r="LR31">
        <v>31</v>
      </c>
    </row>
    <row r="32" spans="2:330" x14ac:dyDescent="0.35">
      <c r="B32" s="2" t="s">
        <v>35</v>
      </c>
      <c r="C32" s="1" t="s">
        <v>336</v>
      </c>
      <c r="D32" s="1" t="s">
        <v>146</v>
      </c>
      <c r="E32" s="1">
        <v>5554044</v>
      </c>
      <c r="F32" s="11">
        <v>7502</v>
      </c>
      <c r="G32" s="11">
        <v>8129</v>
      </c>
      <c r="H32" s="11">
        <v>9566</v>
      </c>
      <c r="I32" s="11">
        <v>11015</v>
      </c>
      <c r="J32" t="e">
        <v>#N/A</v>
      </c>
      <c r="K32" t="e">
        <v>#N/A</v>
      </c>
      <c r="L32" s="11">
        <v>192</v>
      </c>
      <c r="M32" s="11">
        <v>371</v>
      </c>
      <c r="N32" s="11">
        <v>13838</v>
      </c>
      <c r="O32" s="11">
        <v>14027</v>
      </c>
      <c r="P32" s="11">
        <v>14168</v>
      </c>
      <c r="Q32" s="11">
        <v>14233</v>
      </c>
      <c r="R32" s="11">
        <v>14333</v>
      </c>
      <c r="S32" s="11">
        <v>14315</v>
      </c>
      <c r="T32" s="11">
        <v>14311</v>
      </c>
      <c r="U32" s="11">
        <v>14267</v>
      </c>
      <c r="V32" s="11">
        <v>14174</v>
      </c>
      <c r="W32" s="11">
        <v>14088</v>
      </c>
      <c r="X32" s="11">
        <v>14094</v>
      </c>
      <c r="Y32" s="11">
        <v>14344</v>
      </c>
      <c r="Z32" s="11">
        <v>14320</v>
      </c>
      <c r="AA32" s="11">
        <v>14411</v>
      </c>
      <c r="AB32" s="11">
        <v>14392</v>
      </c>
      <c r="AC32" s="11">
        <v>14532</v>
      </c>
      <c r="AD32" s="11">
        <v>14639</v>
      </c>
      <c r="AE32" s="11">
        <v>14670</v>
      </c>
      <c r="AF32" s="11">
        <v>14815</v>
      </c>
      <c r="AG32" s="11">
        <v>14888</v>
      </c>
      <c r="AH32" s="11">
        <v>14965</v>
      </c>
      <c r="AI32" s="11">
        <v>15092</v>
      </c>
      <c r="AJ32" s="11">
        <v>15025</v>
      </c>
      <c r="AK32" s="11">
        <v>15170</v>
      </c>
      <c r="AL32" s="11">
        <v>15109</v>
      </c>
      <c r="AM32" s="11" t="e">
        <v>#N/A</v>
      </c>
      <c r="AN32" s="22">
        <v>37.729999999999997</v>
      </c>
      <c r="AO32" s="22">
        <v>38.39</v>
      </c>
      <c r="AP32" s="22">
        <v>38.92</v>
      </c>
      <c r="AQ32" s="22">
        <v>39.4</v>
      </c>
      <c r="AR32" s="22">
        <v>39.85</v>
      </c>
      <c r="AS32" s="22">
        <v>40.53</v>
      </c>
      <c r="AT32" s="22">
        <v>41.08</v>
      </c>
      <c r="AU32" s="22">
        <v>41.68</v>
      </c>
      <c r="AV32" s="22">
        <v>42.37</v>
      </c>
      <c r="AW32" s="22">
        <v>43.03</v>
      </c>
      <c r="AX32" s="22">
        <v>43.61</v>
      </c>
      <c r="AY32" s="22">
        <v>43.95</v>
      </c>
      <c r="AZ32" s="22">
        <v>44.69</v>
      </c>
      <c r="BA32" s="22">
        <v>45.14</v>
      </c>
      <c r="BB32" s="22">
        <v>45.76</v>
      </c>
      <c r="BC32" s="22">
        <v>45.94</v>
      </c>
      <c r="BD32" s="22">
        <v>46.22</v>
      </c>
      <c r="BE32" s="22">
        <v>46.55</v>
      </c>
      <c r="BF32" s="22">
        <v>46.75</v>
      </c>
      <c r="BG32" s="22">
        <v>46.89</v>
      </c>
      <c r="BH32" s="22">
        <v>46.91</v>
      </c>
      <c r="BI32" s="22">
        <v>46.84</v>
      </c>
      <c r="BJ32" s="22">
        <v>47.25</v>
      </c>
      <c r="BK32" s="22">
        <v>47.14</v>
      </c>
      <c r="BL32" s="22">
        <v>47.05</v>
      </c>
      <c r="BM32" s="22" t="e">
        <v>#N/A</v>
      </c>
      <c r="BN32" s="11">
        <v>569</v>
      </c>
      <c r="BO32" s="11">
        <v>585</v>
      </c>
      <c r="BP32" s="11">
        <v>564</v>
      </c>
      <c r="BQ32" s="11">
        <v>548</v>
      </c>
      <c r="BR32" s="11">
        <v>517</v>
      </c>
      <c r="BS32" s="11">
        <v>515</v>
      </c>
      <c r="BT32" s="11">
        <v>513</v>
      </c>
      <c r="BU32" s="11">
        <v>502</v>
      </c>
      <c r="BV32" s="11">
        <v>483</v>
      </c>
      <c r="BW32" s="11">
        <v>476</v>
      </c>
      <c r="BX32" s="11">
        <v>482</v>
      </c>
      <c r="BY32" s="11">
        <v>466</v>
      </c>
      <c r="BZ32" s="11">
        <v>463</v>
      </c>
      <c r="CA32" s="11">
        <v>483</v>
      </c>
      <c r="CB32" s="11">
        <v>530</v>
      </c>
      <c r="CC32" s="11">
        <v>691</v>
      </c>
      <c r="CD32" s="11">
        <v>627</v>
      </c>
      <c r="CE32" s="11">
        <v>633</v>
      </c>
      <c r="CF32" s="11">
        <v>712</v>
      </c>
      <c r="CG32" s="11">
        <v>704</v>
      </c>
      <c r="CH32" s="11">
        <v>711</v>
      </c>
      <c r="CI32" s="11">
        <v>730</v>
      </c>
      <c r="CJ32" s="11">
        <v>893</v>
      </c>
      <c r="CK32" s="11">
        <v>1001</v>
      </c>
      <c r="CL32" s="11">
        <v>972</v>
      </c>
      <c r="CM32" s="11" t="e">
        <v>#N/A</v>
      </c>
      <c r="CN32" s="11">
        <v>159</v>
      </c>
      <c r="CO32" s="11">
        <v>137</v>
      </c>
      <c r="CP32" s="11">
        <v>138</v>
      </c>
      <c r="CQ32" s="11">
        <v>162</v>
      </c>
      <c r="CR32" s="11">
        <v>133</v>
      </c>
      <c r="CS32" s="11">
        <v>117</v>
      </c>
      <c r="CT32" s="11">
        <v>125</v>
      </c>
      <c r="CU32" s="11">
        <v>108</v>
      </c>
      <c r="CV32" s="11">
        <v>100</v>
      </c>
      <c r="CW32" s="11">
        <v>96</v>
      </c>
      <c r="CX32" s="11">
        <v>99</v>
      </c>
      <c r="CY32" s="11">
        <v>117</v>
      </c>
      <c r="CZ32">
        <v>90</v>
      </c>
      <c r="DA32" s="11">
        <v>112</v>
      </c>
      <c r="DB32">
        <v>111</v>
      </c>
      <c r="DC32" s="11">
        <v>103</v>
      </c>
      <c r="DD32" s="11">
        <v>134</v>
      </c>
      <c r="DE32" s="11">
        <v>124</v>
      </c>
      <c r="DF32" s="11">
        <v>166</v>
      </c>
      <c r="DG32" s="11">
        <v>122</v>
      </c>
      <c r="DH32" s="11">
        <v>143</v>
      </c>
      <c r="DI32" s="11">
        <v>144</v>
      </c>
      <c r="DJ32" s="11">
        <v>138</v>
      </c>
      <c r="DK32" s="11">
        <v>144</v>
      </c>
      <c r="DL32" s="11">
        <v>118</v>
      </c>
      <c r="DM32" s="11" t="e">
        <v>#N/A</v>
      </c>
      <c r="DN32" s="11">
        <v>140</v>
      </c>
      <c r="DO32" s="11">
        <v>137</v>
      </c>
      <c r="DP32" s="11">
        <v>134</v>
      </c>
      <c r="DQ32" s="11">
        <v>144</v>
      </c>
      <c r="DR32" s="11">
        <v>149</v>
      </c>
      <c r="DS32" s="11">
        <v>137</v>
      </c>
      <c r="DT32" s="11">
        <v>134</v>
      </c>
      <c r="DU32" s="11">
        <v>131</v>
      </c>
      <c r="DV32" s="11">
        <v>149</v>
      </c>
      <c r="DW32" s="11">
        <v>149</v>
      </c>
      <c r="DX32" s="11">
        <v>159</v>
      </c>
      <c r="DY32" s="11">
        <v>158</v>
      </c>
      <c r="DZ32" s="11">
        <v>147</v>
      </c>
      <c r="EA32" s="11">
        <v>137</v>
      </c>
      <c r="EB32" s="11">
        <v>161</v>
      </c>
      <c r="EC32" s="11">
        <v>143</v>
      </c>
      <c r="ED32" s="11">
        <v>149</v>
      </c>
      <c r="EE32" s="11">
        <v>160</v>
      </c>
      <c r="EF32" s="11">
        <v>163</v>
      </c>
      <c r="EG32" s="11">
        <v>168</v>
      </c>
      <c r="EH32" s="11">
        <v>168</v>
      </c>
      <c r="EI32" s="11">
        <v>167</v>
      </c>
      <c r="EJ32" s="11">
        <v>190</v>
      </c>
      <c r="EK32" s="11">
        <v>196</v>
      </c>
      <c r="EL32" s="11">
        <v>225</v>
      </c>
      <c r="EM32" s="11" t="e">
        <v>#N/A</v>
      </c>
      <c r="EN32" s="11">
        <v>776</v>
      </c>
      <c r="EO32" s="11">
        <v>685</v>
      </c>
      <c r="EP32" s="11">
        <v>657</v>
      </c>
      <c r="EQ32" s="11">
        <v>568</v>
      </c>
      <c r="ER32" s="11">
        <v>630</v>
      </c>
      <c r="ES32" s="11">
        <v>590</v>
      </c>
      <c r="ET32" s="11">
        <v>566</v>
      </c>
      <c r="EU32" s="11">
        <v>521</v>
      </c>
      <c r="EV32" s="11">
        <v>529</v>
      </c>
      <c r="EW32" s="11">
        <v>515</v>
      </c>
      <c r="EX32" s="11">
        <v>605</v>
      </c>
      <c r="EY32" s="11">
        <v>559</v>
      </c>
      <c r="EZ32" s="11">
        <v>551</v>
      </c>
      <c r="FA32" s="11">
        <v>684</v>
      </c>
      <c r="FB32" s="11">
        <v>680</v>
      </c>
      <c r="FC32" s="11">
        <v>1031</v>
      </c>
      <c r="FD32" s="11">
        <v>1000</v>
      </c>
      <c r="FE32" s="11">
        <v>718</v>
      </c>
      <c r="FF32" s="11">
        <v>711</v>
      </c>
      <c r="FG32" s="11">
        <v>702</v>
      </c>
      <c r="FH32" s="11">
        <v>724</v>
      </c>
      <c r="FI32" s="11">
        <v>714</v>
      </c>
      <c r="FJ32" s="11">
        <v>867</v>
      </c>
      <c r="FK32" s="11">
        <v>849</v>
      </c>
      <c r="FL32" s="11">
        <v>714</v>
      </c>
      <c r="FM32" s="11" t="e">
        <v>#N/A</v>
      </c>
      <c r="FN32" s="11">
        <v>540</v>
      </c>
      <c r="FO32" s="11">
        <v>496</v>
      </c>
      <c r="FP32" s="11">
        <v>520</v>
      </c>
      <c r="FQ32" s="11">
        <v>521</v>
      </c>
      <c r="FR32" s="11">
        <v>514</v>
      </c>
      <c r="FS32" s="11">
        <v>588</v>
      </c>
      <c r="FT32" s="11">
        <v>561</v>
      </c>
      <c r="FU32" s="11">
        <v>542</v>
      </c>
      <c r="FV32" s="11">
        <v>574</v>
      </c>
      <c r="FW32" s="11">
        <v>545</v>
      </c>
      <c r="FX32" s="11">
        <v>536</v>
      </c>
      <c r="FY32" s="11">
        <v>541</v>
      </c>
      <c r="FZ32" s="11">
        <v>510</v>
      </c>
      <c r="GA32" s="11">
        <v>566</v>
      </c>
      <c r="GB32" s="11">
        <v>658</v>
      </c>
      <c r="GC32" s="11">
        <v>852</v>
      </c>
      <c r="GD32" s="11">
        <v>870</v>
      </c>
      <c r="GE32" s="11">
        <v>654</v>
      </c>
      <c r="GF32" s="11">
        <v>567</v>
      </c>
      <c r="GG32" s="11">
        <v>584</v>
      </c>
      <c r="GH32" s="11">
        <v>607</v>
      </c>
      <c r="GI32" s="11">
        <v>557</v>
      </c>
      <c r="GJ32" s="11">
        <v>579</v>
      </c>
      <c r="GK32" s="11">
        <v>649</v>
      </c>
      <c r="GL32" s="11">
        <v>668</v>
      </c>
      <c r="GM32" s="11" t="e">
        <v>#N/A</v>
      </c>
      <c r="GN32">
        <v>15257</v>
      </c>
      <c r="GO32">
        <v>15341</v>
      </c>
      <c r="GP32">
        <v>15415</v>
      </c>
      <c r="GQ32">
        <v>15488</v>
      </c>
      <c r="GR32">
        <v>15560</v>
      </c>
      <c r="GS32">
        <v>15628</v>
      </c>
      <c r="GT32">
        <v>15699</v>
      </c>
      <c r="GU32">
        <v>15772</v>
      </c>
      <c r="GV32">
        <v>15838</v>
      </c>
      <c r="GW32">
        <v>15899</v>
      </c>
      <c r="GX32">
        <v>15950</v>
      </c>
      <c r="GY32">
        <v>15989</v>
      </c>
      <c r="GZ32">
        <v>16022</v>
      </c>
      <c r="HA32">
        <v>16045</v>
      </c>
      <c r="HB32">
        <v>16055</v>
      </c>
      <c r="HC32">
        <v>16068</v>
      </c>
      <c r="HD32">
        <v>16071</v>
      </c>
      <c r="HE32">
        <v>16070</v>
      </c>
      <c r="HF32">
        <v>16065</v>
      </c>
      <c r="HG32">
        <v>16061</v>
      </c>
      <c r="HH32">
        <v>16052</v>
      </c>
      <c r="HI32">
        <v>16037</v>
      </c>
      <c r="HJ32">
        <v>16013</v>
      </c>
      <c r="HK32">
        <v>15988</v>
      </c>
      <c r="HL32">
        <v>15963</v>
      </c>
      <c r="HM32">
        <v>15934</v>
      </c>
      <c r="HN32">
        <v>15917</v>
      </c>
      <c r="HO32">
        <v>47.01</v>
      </c>
      <c r="HP32">
        <v>46.76</v>
      </c>
      <c r="HQ32">
        <v>46.62</v>
      </c>
      <c r="HR32">
        <v>46.57</v>
      </c>
      <c r="HS32">
        <v>46.58</v>
      </c>
      <c r="HT32">
        <v>46.62</v>
      </c>
      <c r="HU32">
        <v>46.55</v>
      </c>
      <c r="HV32">
        <v>46.52</v>
      </c>
      <c r="HW32">
        <v>46.61</v>
      </c>
      <c r="HX32">
        <v>46.78</v>
      </c>
      <c r="HY32">
        <v>46.93</v>
      </c>
      <c r="HZ32">
        <v>47.13</v>
      </c>
      <c r="IA32">
        <v>47.3</v>
      </c>
      <c r="IB32">
        <v>47.48</v>
      </c>
      <c r="IC32">
        <v>47.65</v>
      </c>
      <c r="ID32">
        <v>47.83</v>
      </c>
      <c r="IE32">
        <v>48</v>
      </c>
      <c r="IF32">
        <v>48.21</v>
      </c>
      <c r="IG32">
        <v>48.4</v>
      </c>
      <c r="IH32">
        <v>48.54</v>
      </c>
      <c r="II32">
        <v>48.68</v>
      </c>
      <c r="IJ32">
        <v>48.83</v>
      </c>
      <c r="IK32">
        <v>48.96</v>
      </c>
      <c r="IL32">
        <v>49.08</v>
      </c>
      <c r="IM32">
        <v>49.16</v>
      </c>
      <c r="IN32">
        <v>49.18</v>
      </c>
      <c r="IO32">
        <v>49.19</v>
      </c>
      <c r="IP32">
        <v>132</v>
      </c>
      <c r="IQ32">
        <v>132</v>
      </c>
      <c r="IR32">
        <v>132</v>
      </c>
      <c r="IS32">
        <v>134</v>
      </c>
      <c r="IT32">
        <v>134</v>
      </c>
      <c r="IU32">
        <v>133</v>
      </c>
      <c r="IV32">
        <v>132</v>
      </c>
      <c r="IW32">
        <v>131</v>
      </c>
      <c r="IX32">
        <v>130</v>
      </c>
      <c r="IY32">
        <v>129</v>
      </c>
      <c r="IZ32">
        <v>127</v>
      </c>
      <c r="JA32">
        <v>126</v>
      </c>
      <c r="JB32">
        <v>124</v>
      </c>
      <c r="JC32">
        <v>124</v>
      </c>
      <c r="JD32">
        <v>123</v>
      </c>
      <c r="JE32">
        <v>121</v>
      </c>
      <c r="JF32">
        <v>121</v>
      </c>
      <c r="JG32">
        <v>121</v>
      </c>
      <c r="JH32">
        <v>120</v>
      </c>
      <c r="JI32">
        <v>120</v>
      </c>
      <c r="JJ32">
        <v>121</v>
      </c>
      <c r="JK32">
        <v>122</v>
      </c>
      <c r="JL32">
        <v>123</v>
      </c>
      <c r="JM32">
        <v>124</v>
      </c>
      <c r="JN32">
        <v>125</v>
      </c>
      <c r="JO32">
        <v>127</v>
      </c>
      <c r="JP32">
        <v>128</v>
      </c>
      <c r="JQ32">
        <v>185</v>
      </c>
      <c r="JR32">
        <v>182</v>
      </c>
      <c r="JS32">
        <v>186</v>
      </c>
      <c r="JT32">
        <v>186</v>
      </c>
      <c r="JU32">
        <v>183</v>
      </c>
      <c r="JV32">
        <v>186</v>
      </c>
      <c r="JW32">
        <v>184</v>
      </c>
      <c r="JX32">
        <v>179</v>
      </c>
      <c r="JY32">
        <v>184</v>
      </c>
      <c r="JZ32">
        <v>186</v>
      </c>
      <c r="KA32">
        <v>187</v>
      </c>
      <c r="KB32">
        <v>197</v>
      </c>
      <c r="KC32">
        <v>194</v>
      </c>
      <c r="KD32">
        <v>195</v>
      </c>
      <c r="KE32">
        <v>206</v>
      </c>
      <c r="KF32">
        <v>206</v>
      </c>
      <c r="KG32">
        <v>208</v>
      </c>
      <c r="KH32">
        <v>212</v>
      </c>
      <c r="KI32">
        <v>211</v>
      </c>
      <c r="KJ32">
        <v>213</v>
      </c>
      <c r="KK32">
        <v>216</v>
      </c>
      <c r="KL32">
        <v>224</v>
      </c>
      <c r="KM32">
        <v>230</v>
      </c>
      <c r="KN32">
        <v>233</v>
      </c>
      <c r="KO32">
        <v>235</v>
      </c>
      <c r="KP32">
        <v>239</v>
      </c>
      <c r="KQ32">
        <v>236</v>
      </c>
      <c r="KR32">
        <v>140</v>
      </c>
      <c r="KS32">
        <v>134</v>
      </c>
      <c r="KT32">
        <v>128</v>
      </c>
      <c r="KU32">
        <v>125</v>
      </c>
      <c r="KV32">
        <v>121</v>
      </c>
      <c r="KW32">
        <v>121</v>
      </c>
      <c r="KX32">
        <v>123</v>
      </c>
      <c r="KY32">
        <v>121</v>
      </c>
      <c r="KZ32">
        <v>120</v>
      </c>
      <c r="LA32">
        <v>118</v>
      </c>
      <c r="LB32">
        <v>111</v>
      </c>
      <c r="LC32">
        <v>110</v>
      </c>
      <c r="LD32">
        <v>103</v>
      </c>
      <c r="LE32">
        <v>94</v>
      </c>
      <c r="LF32">
        <v>93</v>
      </c>
      <c r="LG32">
        <v>98</v>
      </c>
      <c r="LH32">
        <v>90</v>
      </c>
      <c r="LI32">
        <v>90</v>
      </c>
      <c r="LJ32">
        <v>86</v>
      </c>
      <c r="LK32">
        <v>89</v>
      </c>
      <c r="LL32">
        <v>86</v>
      </c>
      <c r="LM32">
        <v>87</v>
      </c>
      <c r="LN32">
        <v>83</v>
      </c>
      <c r="LO32">
        <v>84</v>
      </c>
      <c r="LP32">
        <v>85</v>
      </c>
      <c r="LQ32">
        <v>83</v>
      </c>
      <c r="LR32">
        <v>91</v>
      </c>
    </row>
    <row r="33" spans="2:330" x14ac:dyDescent="0.35">
      <c r="B33" s="2" t="s">
        <v>36</v>
      </c>
      <c r="C33" s="1" t="s">
        <v>337</v>
      </c>
      <c r="D33" s="1" t="s">
        <v>147</v>
      </c>
      <c r="E33" s="1">
        <v>5554048</v>
      </c>
      <c r="F33" s="11">
        <v>10489</v>
      </c>
      <c r="G33" s="11">
        <v>11375</v>
      </c>
      <c r="H33" s="11">
        <v>13626</v>
      </c>
      <c r="I33" s="11">
        <v>16383</v>
      </c>
      <c r="J33" t="e">
        <v>#N/A</v>
      </c>
      <c r="K33" t="e">
        <v>#N/A</v>
      </c>
      <c r="L33" s="11">
        <v>204</v>
      </c>
      <c r="M33" s="11">
        <v>585</v>
      </c>
      <c r="N33" s="11">
        <v>18597</v>
      </c>
      <c r="O33" s="11">
        <v>18774</v>
      </c>
      <c r="P33" s="11">
        <v>18764</v>
      </c>
      <c r="Q33" s="11">
        <v>18953</v>
      </c>
      <c r="R33" s="11">
        <v>19142</v>
      </c>
      <c r="S33" s="11">
        <v>19202</v>
      </c>
      <c r="T33" s="11">
        <v>19293</v>
      </c>
      <c r="U33" s="11">
        <v>19397</v>
      </c>
      <c r="V33" s="11">
        <v>19398</v>
      </c>
      <c r="W33" s="11">
        <v>19424</v>
      </c>
      <c r="X33" s="11">
        <v>19388</v>
      </c>
      <c r="Y33" s="11">
        <v>19112</v>
      </c>
      <c r="Z33" s="11">
        <v>19052</v>
      </c>
      <c r="AA33" s="11">
        <v>19051</v>
      </c>
      <c r="AB33" s="11">
        <v>19043</v>
      </c>
      <c r="AC33" s="11">
        <v>19284</v>
      </c>
      <c r="AD33" s="11">
        <v>19215</v>
      </c>
      <c r="AE33" s="11">
        <v>19165</v>
      </c>
      <c r="AF33" s="11">
        <v>19328</v>
      </c>
      <c r="AG33" s="11">
        <v>19299</v>
      </c>
      <c r="AH33" s="11">
        <v>19319</v>
      </c>
      <c r="AI33" s="11">
        <v>19336</v>
      </c>
      <c r="AJ33" s="11">
        <v>19340</v>
      </c>
      <c r="AK33" s="11">
        <v>19592</v>
      </c>
      <c r="AL33" s="11">
        <v>19674</v>
      </c>
      <c r="AM33" s="11" t="e">
        <v>#N/A</v>
      </c>
      <c r="AN33" s="22">
        <v>36.26</v>
      </c>
      <c r="AO33" s="22">
        <v>36.79</v>
      </c>
      <c r="AP33" s="22">
        <v>37.450000000000003</v>
      </c>
      <c r="AQ33" s="22">
        <v>37.96</v>
      </c>
      <c r="AR33" s="22">
        <v>38.520000000000003</v>
      </c>
      <c r="AS33" s="22">
        <v>39.19</v>
      </c>
      <c r="AT33" s="22">
        <v>39.799999999999997</v>
      </c>
      <c r="AU33" s="22">
        <v>40.299999999999997</v>
      </c>
      <c r="AV33" s="22">
        <v>40.86</v>
      </c>
      <c r="AW33" s="22">
        <v>41.48</v>
      </c>
      <c r="AX33" s="22">
        <v>42.05</v>
      </c>
      <c r="AY33" s="22">
        <v>42.56</v>
      </c>
      <c r="AZ33" s="22">
        <v>43.25</v>
      </c>
      <c r="BA33" s="22">
        <v>43.89</v>
      </c>
      <c r="BB33" s="22">
        <v>44.42</v>
      </c>
      <c r="BC33" s="22">
        <v>44.32</v>
      </c>
      <c r="BD33" s="22">
        <v>44.77</v>
      </c>
      <c r="BE33" s="22">
        <v>45.13</v>
      </c>
      <c r="BF33" s="22">
        <v>45.29</v>
      </c>
      <c r="BG33" s="22">
        <v>45.63</v>
      </c>
      <c r="BH33" s="22">
        <v>45.57</v>
      </c>
      <c r="BI33" s="22">
        <v>45.81</v>
      </c>
      <c r="BJ33" s="22">
        <v>45.48</v>
      </c>
      <c r="BK33" s="22">
        <v>45.45</v>
      </c>
      <c r="BL33" s="22">
        <v>45.46</v>
      </c>
      <c r="BM33" s="22" t="e">
        <v>#N/A</v>
      </c>
      <c r="BN33" s="11">
        <v>1144</v>
      </c>
      <c r="BO33" s="11">
        <v>1112</v>
      </c>
      <c r="BP33" s="11">
        <v>1028</v>
      </c>
      <c r="BQ33" s="11">
        <v>1004</v>
      </c>
      <c r="BR33" s="11">
        <v>960</v>
      </c>
      <c r="BS33" s="11">
        <v>928</v>
      </c>
      <c r="BT33" s="11">
        <v>913</v>
      </c>
      <c r="BU33" s="11">
        <v>907</v>
      </c>
      <c r="BV33" s="11">
        <v>882</v>
      </c>
      <c r="BW33" s="11">
        <v>901</v>
      </c>
      <c r="BX33" s="11">
        <v>917</v>
      </c>
      <c r="BY33" s="11">
        <v>741</v>
      </c>
      <c r="BZ33" s="11">
        <v>766</v>
      </c>
      <c r="CA33" s="11">
        <v>764</v>
      </c>
      <c r="CB33" s="11">
        <v>845</v>
      </c>
      <c r="CC33" s="11">
        <v>1105</v>
      </c>
      <c r="CD33" s="11">
        <v>1089</v>
      </c>
      <c r="CE33" s="11">
        <v>1095</v>
      </c>
      <c r="CF33" s="11">
        <v>1144</v>
      </c>
      <c r="CG33" s="11">
        <v>1130</v>
      </c>
      <c r="CH33" s="11">
        <v>1168</v>
      </c>
      <c r="CI33" s="11">
        <v>1178</v>
      </c>
      <c r="CJ33" s="11">
        <v>1295</v>
      </c>
      <c r="CK33" s="11">
        <v>1419</v>
      </c>
      <c r="CL33" s="11">
        <v>1434</v>
      </c>
      <c r="CM33" s="11" t="e">
        <v>#N/A</v>
      </c>
      <c r="CN33" s="11">
        <v>203</v>
      </c>
      <c r="CO33" s="11">
        <v>212</v>
      </c>
      <c r="CP33" s="11">
        <v>182</v>
      </c>
      <c r="CQ33" s="11">
        <v>192</v>
      </c>
      <c r="CR33" s="11">
        <v>171</v>
      </c>
      <c r="CS33" s="11">
        <v>170</v>
      </c>
      <c r="CT33" s="11">
        <v>174</v>
      </c>
      <c r="CU33" s="11">
        <v>191</v>
      </c>
      <c r="CV33" s="11">
        <v>193</v>
      </c>
      <c r="CW33" s="11">
        <v>178</v>
      </c>
      <c r="CX33" s="11">
        <v>175</v>
      </c>
      <c r="CY33" s="11">
        <v>167</v>
      </c>
      <c r="CZ33">
        <v>162</v>
      </c>
      <c r="DA33" s="11">
        <v>147</v>
      </c>
      <c r="DB33">
        <v>152</v>
      </c>
      <c r="DC33" s="11">
        <v>156</v>
      </c>
      <c r="DD33" s="11">
        <v>178</v>
      </c>
      <c r="DE33" s="11">
        <v>178</v>
      </c>
      <c r="DF33" s="11">
        <v>209</v>
      </c>
      <c r="DG33" s="11">
        <v>196</v>
      </c>
      <c r="DH33" s="11">
        <v>222</v>
      </c>
      <c r="DI33" s="11">
        <v>209</v>
      </c>
      <c r="DJ33" s="11">
        <v>200</v>
      </c>
      <c r="DK33" s="11">
        <v>174</v>
      </c>
      <c r="DL33" s="11">
        <v>198</v>
      </c>
      <c r="DM33" s="11" t="e">
        <v>#N/A</v>
      </c>
      <c r="DN33" s="11">
        <v>150</v>
      </c>
      <c r="DO33" s="11">
        <v>159</v>
      </c>
      <c r="DP33" s="11">
        <v>133</v>
      </c>
      <c r="DQ33" s="11">
        <v>148</v>
      </c>
      <c r="DR33" s="11">
        <v>126</v>
      </c>
      <c r="DS33" s="11">
        <v>127</v>
      </c>
      <c r="DT33" s="11">
        <v>135</v>
      </c>
      <c r="DU33" s="11">
        <v>153</v>
      </c>
      <c r="DV33" s="11">
        <v>171</v>
      </c>
      <c r="DW33" s="11">
        <v>143</v>
      </c>
      <c r="DX33" s="11">
        <v>158</v>
      </c>
      <c r="DY33" s="11">
        <v>162</v>
      </c>
      <c r="DZ33" s="11">
        <v>157</v>
      </c>
      <c r="EA33" s="11">
        <v>172</v>
      </c>
      <c r="EB33" s="11">
        <v>184</v>
      </c>
      <c r="EC33" s="11">
        <v>202</v>
      </c>
      <c r="ED33" s="11">
        <v>195</v>
      </c>
      <c r="EE33" s="11">
        <v>183</v>
      </c>
      <c r="EF33" s="11">
        <v>179</v>
      </c>
      <c r="EG33" s="11">
        <v>196</v>
      </c>
      <c r="EH33" s="11">
        <v>218</v>
      </c>
      <c r="EI33" s="11">
        <v>212</v>
      </c>
      <c r="EJ33" s="11">
        <v>250</v>
      </c>
      <c r="EK33" s="11">
        <v>207</v>
      </c>
      <c r="EL33" s="11">
        <v>222</v>
      </c>
      <c r="EM33" s="11" t="e">
        <v>#N/A</v>
      </c>
      <c r="EN33" s="11">
        <v>1039</v>
      </c>
      <c r="EO33" s="11">
        <v>818</v>
      </c>
      <c r="EP33" s="11">
        <v>774</v>
      </c>
      <c r="EQ33" s="11">
        <v>876</v>
      </c>
      <c r="ER33" s="11">
        <v>852</v>
      </c>
      <c r="ES33" s="11">
        <v>672</v>
      </c>
      <c r="ET33" s="11">
        <v>691</v>
      </c>
      <c r="EU33" s="11">
        <v>730</v>
      </c>
      <c r="EV33" s="11">
        <v>691</v>
      </c>
      <c r="EW33" s="11">
        <v>627</v>
      </c>
      <c r="EX33" s="11">
        <v>610</v>
      </c>
      <c r="EY33" s="11">
        <v>658</v>
      </c>
      <c r="EZ33" s="11">
        <v>673</v>
      </c>
      <c r="FA33" s="11">
        <v>773</v>
      </c>
      <c r="FB33" s="11">
        <v>774</v>
      </c>
      <c r="FC33" s="11">
        <v>1069</v>
      </c>
      <c r="FD33" s="11">
        <v>845</v>
      </c>
      <c r="FE33" s="11">
        <v>762</v>
      </c>
      <c r="FF33" s="11">
        <v>888</v>
      </c>
      <c r="FG33" s="11">
        <v>828</v>
      </c>
      <c r="FH33" s="11">
        <v>820</v>
      </c>
      <c r="FI33" s="11">
        <v>742</v>
      </c>
      <c r="FJ33" s="11">
        <v>1151</v>
      </c>
      <c r="FK33" s="11">
        <v>1173</v>
      </c>
      <c r="FL33" s="11">
        <v>948</v>
      </c>
      <c r="FM33" s="11" t="e">
        <v>#N/A</v>
      </c>
      <c r="FN33" s="11">
        <v>806</v>
      </c>
      <c r="FO33" s="11">
        <v>694</v>
      </c>
      <c r="FP33" s="11">
        <v>833</v>
      </c>
      <c r="FQ33" s="11">
        <v>731</v>
      </c>
      <c r="FR33" s="11">
        <v>709</v>
      </c>
      <c r="FS33" s="11">
        <v>655</v>
      </c>
      <c r="FT33" s="11">
        <v>639</v>
      </c>
      <c r="FU33" s="11">
        <v>664</v>
      </c>
      <c r="FV33" s="11">
        <v>713</v>
      </c>
      <c r="FW33" s="11">
        <v>637</v>
      </c>
      <c r="FX33" s="11">
        <v>663</v>
      </c>
      <c r="FY33" s="11">
        <v>665</v>
      </c>
      <c r="FZ33" s="11">
        <v>740</v>
      </c>
      <c r="GA33" s="11">
        <v>749</v>
      </c>
      <c r="GB33" s="11">
        <v>755</v>
      </c>
      <c r="GC33" s="11">
        <v>787</v>
      </c>
      <c r="GD33" s="11">
        <v>895</v>
      </c>
      <c r="GE33" s="11">
        <v>808</v>
      </c>
      <c r="GF33" s="11">
        <v>755</v>
      </c>
      <c r="GG33" s="11">
        <v>858</v>
      </c>
      <c r="GH33" s="11">
        <v>800</v>
      </c>
      <c r="GI33" s="11">
        <v>723</v>
      </c>
      <c r="GJ33" s="11">
        <v>841</v>
      </c>
      <c r="GK33" s="11">
        <v>893</v>
      </c>
      <c r="GL33" s="11">
        <v>842</v>
      </c>
      <c r="GM33" s="11" t="e">
        <v>#N/A</v>
      </c>
      <c r="GN33">
        <v>19627</v>
      </c>
      <c r="GO33">
        <v>19678</v>
      </c>
      <c r="GP33">
        <v>19720</v>
      </c>
      <c r="GQ33">
        <v>19755</v>
      </c>
      <c r="GR33">
        <v>19792</v>
      </c>
      <c r="GS33">
        <v>19818</v>
      </c>
      <c r="GT33">
        <v>19831</v>
      </c>
      <c r="GU33">
        <v>19852</v>
      </c>
      <c r="GV33">
        <v>19851</v>
      </c>
      <c r="GW33">
        <v>19854</v>
      </c>
      <c r="GX33">
        <v>19847</v>
      </c>
      <c r="GY33">
        <v>19831</v>
      </c>
      <c r="GZ33">
        <v>19807</v>
      </c>
      <c r="HA33">
        <v>19765</v>
      </c>
      <c r="HB33">
        <v>19724</v>
      </c>
      <c r="HC33">
        <v>19679</v>
      </c>
      <c r="HD33">
        <v>19621</v>
      </c>
      <c r="HE33">
        <v>19554</v>
      </c>
      <c r="HF33">
        <v>19483</v>
      </c>
      <c r="HG33">
        <v>19408</v>
      </c>
      <c r="HH33">
        <v>19338</v>
      </c>
      <c r="HI33">
        <v>19265</v>
      </c>
      <c r="HJ33">
        <v>19191</v>
      </c>
      <c r="HK33">
        <v>19123</v>
      </c>
      <c r="HL33">
        <v>19054</v>
      </c>
      <c r="HM33">
        <v>18979</v>
      </c>
      <c r="HN33">
        <v>18914</v>
      </c>
      <c r="HO33">
        <v>45.55</v>
      </c>
      <c r="HP33">
        <v>45.63</v>
      </c>
      <c r="HQ33">
        <v>45.77</v>
      </c>
      <c r="HR33">
        <v>45.86</v>
      </c>
      <c r="HS33">
        <v>46</v>
      </c>
      <c r="HT33">
        <v>46.21</v>
      </c>
      <c r="HU33">
        <v>46.35</v>
      </c>
      <c r="HV33">
        <v>46.49</v>
      </c>
      <c r="HW33">
        <v>46.68</v>
      </c>
      <c r="HX33">
        <v>46.92</v>
      </c>
      <c r="HY33">
        <v>47.12</v>
      </c>
      <c r="HZ33">
        <v>47.39</v>
      </c>
      <c r="IA33">
        <v>47.63</v>
      </c>
      <c r="IB33">
        <v>47.86</v>
      </c>
      <c r="IC33">
        <v>48.2</v>
      </c>
      <c r="ID33">
        <v>48.47</v>
      </c>
      <c r="IE33">
        <v>48.74</v>
      </c>
      <c r="IF33">
        <v>49.02</v>
      </c>
      <c r="IG33">
        <v>49.23</v>
      </c>
      <c r="IH33">
        <v>49.41</v>
      </c>
      <c r="II33">
        <v>49.56</v>
      </c>
      <c r="IJ33">
        <v>49.7</v>
      </c>
      <c r="IK33">
        <v>49.85</v>
      </c>
      <c r="IL33">
        <v>50.01</v>
      </c>
      <c r="IM33">
        <v>50.09</v>
      </c>
      <c r="IN33">
        <v>50.15</v>
      </c>
      <c r="IO33">
        <v>50.2</v>
      </c>
      <c r="IP33">
        <v>172</v>
      </c>
      <c r="IQ33">
        <v>179</v>
      </c>
      <c r="IR33">
        <v>181</v>
      </c>
      <c r="IS33">
        <v>177</v>
      </c>
      <c r="IT33">
        <v>173</v>
      </c>
      <c r="IU33">
        <v>169</v>
      </c>
      <c r="IV33">
        <v>167</v>
      </c>
      <c r="IW33">
        <v>165</v>
      </c>
      <c r="IX33">
        <v>161</v>
      </c>
      <c r="IY33">
        <v>158</v>
      </c>
      <c r="IZ33">
        <v>154</v>
      </c>
      <c r="JA33">
        <v>152</v>
      </c>
      <c r="JB33">
        <v>150</v>
      </c>
      <c r="JC33">
        <v>148</v>
      </c>
      <c r="JD33">
        <v>146</v>
      </c>
      <c r="JE33">
        <v>144</v>
      </c>
      <c r="JF33">
        <v>144</v>
      </c>
      <c r="JG33">
        <v>144</v>
      </c>
      <c r="JH33">
        <v>144</v>
      </c>
      <c r="JI33">
        <v>144</v>
      </c>
      <c r="JJ33">
        <v>146</v>
      </c>
      <c r="JK33">
        <v>146</v>
      </c>
      <c r="JL33">
        <v>147</v>
      </c>
      <c r="JM33">
        <v>148</v>
      </c>
      <c r="JN33">
        <v>148</v>
      </c>
      <c r="JO33">
        <v>150</v>
      </c>
      <c r="JP33">
        <v>150</v>
      </c>
      <c r="JQ33">
        <v>215</v>
      </c>
      <c r="JR33">
        <v>218</v>
      </c>
      <c r="JS33">
        <v>214</v>
      </c>
      <c r="JT33">
        <v>221</v>
      </c>
      <c r="JU33">
        <v>221</v>
      </c>
      <c r="JV33">
        <v>230</v>
      </c>
      <c r="JW33">
        <v>230</v>
      </c>
      <c r="JX33">
        <v>232</v>
      </c>
      <c r="JY33">
        <v>240</v>
      </c>
      <c r="JZ33">
        <v>234</v>
      </c>
      <c r="KA33">
        <v>238</v>
      </c>
      <c r="KB33">
        <v>240</v>
      </c>
      <c r="KC33">
        <v>243</v>
      </c>
      <c r="KD33">
        <v>252</v>
      </c>
      <c r="KE33">
        <v>250</v>
      </c>
      <c r="KF33">
        <v>254</v>
      </c>
      <c r="KG33">
        <v>258</v>
      </c>
      <c r="KH33">
        <v>261</v>
      </c>
      <c r="KI33">
        <v>272</v>
      </c>
      <c r="KJ33">
        <v>275</v>
      </c>
      <c r="KK33">
        <v>277</v>
      </c>
      <c r="KL33">
        <v>283</v>
      </c>
      <c r="KM33">
        <v>284</v>
      </c>
      <c r="KN33">
        <v>285</v>
      </c>
      <c r="KO33">
        <v>287</v>
      </c>
      <c r="KP33">
        <v>294</v>
      </c>
      <c r="KQ33">
        <v>292</v>
      </c>
      <c r="KR33">
        <v>78</v>
      </c>
      <c r="KS33">
        <v>90</v>
      </c>
      <c r="KT33">
        <v>75</v>
      </c>
      <c r="KU33">
        <v>79</v>
      </c>
      <c r="KV33">
        <v>85</v>
      </c>
      <c r="KW33">
        <v>87</v>
      </c>
      <c r="KX33">
        <v>76</v>
      </c>
      <c r="KY33">
        <v>88</v>
      </c>
      <c r="KZ33">
        <v>78</v>
      </c>
      <c r="LA33">
        <v>79</v>
      </c>
      <c r="LB33">
        <v>77</v>
      </c>
      <c r="LC33">
        <v>72</v>
      </c>
      <c r="LD33">
        <v>69</v>
      </c>
      <c r="LE33">
        <v>62</v>
      </c>
      <c r="LF33">
        <v>63</v>
      </c>
      <c r="LG33">
        <v>65</v>
      </c>
      <c r="LH33">
        <v>56</v>
      </c>
      <c r="LI33">
        <v>50</v>
      </c>
      <c r="LJ33">
        <v>57</v>
      </c>
      <c r="LK33">
        <v>56</v>
      </c>
      <c r="LL33">
        <v>61</v>
      </c>
      <c r="LM33">
        <v>64</v>
      </c>
      <c r="LN33">
        <v>63</v>
      </c>
      <c r="LO33">
        <v>69</v>
      </c>
      <c r="LP33">
        <v>70</v>
      </c>
      <c r="LQ33">
        <v>69</v>
      </c>
      <c r="LR33">
        <v>77</v>
      </c>
    </row>
    <row r="34" spans="2:330" x14ac:dyDescent="0.35">
      <c r="B34" s="2" t="s">
        <v>37</v>
      </c>
      <c r="C34" s="1" t="s">
        <v>338</v>
      </c>
      <c r="D34" s="1" t="s">
        <v>148</v>
      </c>
      <c r="E34" s="1">
        <v>5554052</v>
      </c>
      <c r="F34" s="11">
        <v>4523</v>
      </c>
      <c r="G34" s="11">
        <v>4274</v>
      </c>
      <c r="H34" s="11">
        <v>4556</v>
      </c>
      <c r="I34" s="11">
        <v>5223</v>
      </c>
      <c r="J34" t="e">
        <v>#N/A</v>
      </c>
      <c r="K34" t="e">
        <v>#N/A</v>
      </c>
      <c r="L34" s="11">
        <v>47</v>
      </c>
      <c r="M34" s="11">
        <v>153</v>
      </c>
      <c r="N34" s="11">
        <v>7846</v>
      </c>
      <c r="O34" s="11">
        <v>8213</v>
      </c>
      <c r="P34" s="11">
        <v>8119</v>
      </c>
      <c r="Q34" s="11">
        <v>8142</v>
      </c>
      <c r="R34" s="11">
        <v>7427</v>
      </c>
      <c r="S34" s="11">
        <v>7814</v>
      </c>
      <c r="T34" s="11">
        <v>7909</v>
      </c>
      <c r="U34" s="11">
        <v>8085</v>
      </c>
      <c r="V34" s="11">
        <v>8310</v>
      </c>
      <c r="W34" s="11">
        <v>8224</v>
      </c>
      <c r="X34" s="11">
        <v>8398</v>
      </c>
      <c r="Y34" s="11">
        <v>7169</v>
      </c>
      <c r="Z34" s="11">
        <v>7136</v>
      </c>
      <c r="AA34" s="11">
        <v>7403</v>
      </c>
      <c r="AB34" s="11">
        <v>7413</v>
      </c>
      <c r="AC34" s="11">
        <v>7280</v>
      </c>
      <c r="AD34" s="11">
        <v>6609</v>
      </c>
      <c r="AE34" s="11">
        <v>7066</v>
      </c>
      <c r="AF34" s="11">
        <v>6820</v>
      </c>
      <c r="AG34" s="11">
        <v>6868</v>
      </c>
      <c r="AH34" s="11">
        <v>6759</v>
      </c>
      <c r="AI34" s="11">
        <v>6623</v>
      </c>
      <c r="AJ34" s="11">
        <v>6943</v>
      </c>
      <c r="AK34" s="11">
        <v>7092</v>
      </c>
      <c r="AL34" s="11">
        <v>7033</v>
      </c>
      <c r="AM34" s="11" t="e">
        <v>#N/A</v>
      </c>
      <c r="AN34" s="22">
        <v>32.729999999999997</v>
      </c>
      <c r="AO34" s="22">
        <v>32.42</v>
      </c>
      <c r="AP34" s="22">
        <v>33.11</v>
      </c>
      <c r="AQ34" s="22">
        <v>33.56</v>
      </c>
      <c r="AR34" s="22">
        <v>35.6</v>
      </c>
      <c r="AS34" s="22">
        <v>35.31</v>
      </c>
      <c r="AT34" s="22">
        <v>35.75</v>
      </c>
      <c r="AU34" s="22">
        <v>35.880000000000003</v>
      </c>
      <c r="AV34" s="22">
        <v>36.130000000000003</v>
      </c>
      <c r="AW34" s="22">
        <v>36.96</v>
      </c>
      <c r="AX34" s="22">
        <v>37.11</v>
      </c>
      <c r="AY34" s="22">
        <v>40</v>
      </c>
      <c r="AZ34" s="22">
        <v>40.44</v>
      </c>
      <c r="BA34" s="22">
        <v>39.04</v>
      </c>
      <c r="BB34" s="22">
        <v>39.520000000000003</v>
      </c>
      <c r="BC34" s="22">
        <v>40.630000000000003</v>
      </c>
      <c r="BD34" s="22">
        <v>44.19</v>
      </c>
      <c r="BE34" s="22">
        <v>42.22</v>
      </c>
      <c r="BF34" s="22">
        <v>43.39</v>
      </c>
      <c r="BG34" s="22">
        <v>43.44</v>
      </c>
      <c r="BH34" s="22">
        <v>44.19</v>
      </c>
      <c r="BI34" s="22">
        <v>45.14</v>
      </c>
      <c r="BJ34" s="22">
        <v>43.88</v>
      </c>
      <c r="BK34" s="22">
        <v>43.35</v>
      </c>
      <c r="BL34" s="22">
        <v>43.79</v>
      </c>
      <c r="BM34" s="22" t="e">
        <v>#N/A</v>
      </c>
      <c r="BN34" s="11">
        <v>1684</v>
      </c>
      <c r="BO34" s="11">
        <v>2046</v>
      </c>
      <c r="BP34" s="11">
        <v>1957</v>
      </c>
      <c r="BQ34" s="11">
        <v>1958</v>
      </c>
      <c r="BR34" s="11">
        <v>1248</v>
      </c>
      <c r="BS34" s="11">
        <v>1598</v>
      </c>
      <c r="BT34" s="11">
        <v>1739</v>
      </c>
      <c r="BU34" s="11">
        <v>1958</v>
      </c>
      <c r="BV34" s="11">
        <v>2184</v>
      </c>
      <c r="BW34" s="11">
        <v>2182</v>
      </c>
      <c r="BX34" s="11">
        <v>2370</v>
      </c>
      <c r="BY34" s="11">
        <v>1072</v>
      </c>
      <c r="BZ34" s="11">
        <v>1152</v>
      </c>
      <c r="CA34" s="11">
        <v>1475</v>
      </c>
      <c r="CB34" s="11">
        <v>1502</v>
      </c>
      <c r="CC34" s="11">
        <v>1346</v>
      </c>
      <c r="CD34" s="11">
        <v>732</v>
      </c>
      <c r="CE34" s="11">
        <v>1213</v>
      </c>
      <c r="CF34" s="11">
        <v>987</v>
      </c>
      <c r="CG34" s="11">
        <v>1042</v>
      </c>
      <c r="CH34" s="11">
        <v>920</v>
      </c>
      <c r="CI34" s="11">
        <v>839</v>
      </c>
      <c r="CJ34" s="11">
        <v>961</v>
      </c>
      <c r="CK34" s="11">
        <v>1104</v>
      </c>
      <c r="CL34" s="11">
        <v>1078</v>
      </c>
      <c r="CM34" s="11" t="e">
        <v>#N/A</v>
      </c>
      <c r="CN34" s="11">
        <v>100</v>
      </c>
      <c r="CO34" s="11">
        <v>84</v>
      </c>
      <c r="CP34" s="11">
        <v>101</v>
      </c>
      <c r="CQ34" s="11">
        <v>95</v>
      </c>
      <c r="CR34" s="11">
        <v>92</v>
      </c>
      <c r="CS34" s="11">
        <v>101</v>
      </c>
      <c r="CT34" s="11">
        <v>94</v>
      </c>
      <c r="CU34" s="11">
        <v>70</v>
      </c>
      <c r="CV34" s="11">
        <v>102</v>
      </c>
      <c r="CW34" s="11">
        <v>67</v>
      </c>
      <c r="CX34" s="11">
        <v>85</v>
      </c>
      <c r="CY34" s="11">
        <v>61</v>
      </c>
      <c r="CZ34">
        <v>52</v>
      </c>
      <c r="DA34" s="11">
        <v>62</v>
      </c>
      <c r="DB34">
        <v>68</v>
      </c>
      <c r="DC34" s="11">
        <v>57</v>
      </c>
      <c r="DD34" s="11">
        <v>79</v>
      </c>
      <c r="DE34" s="11">
        <v>72</v>
      </c>
      <c r="DF34" s="11">
        <v>96</v>
      </c>
      <c r="DG34" s="11">
        <v>74</v>
      </c>
      <c r="DH34" s="11">
        <v>78</v>
      </c>
      <c r="DI34" s="11">
        <v>67</v>
      </c>
      <c r="DJ34" s="11">
        <v>71</v>
      </c>
      <c r="DK34" s="11">
        <v>90</v>
      </c>
      <c r="DL34" s="11">
        <v>55</v>
      </c>
      <c r="DM34" s="11" t="e">
        <v>#N/A</v>
      </c>
      <c r="DN34" s="11">
        <v>50</v>
      </c>
      <c r="DO34" s="11">
        <v>53</v>
      </c>
      <c r="DP34" s="11">
        <v>45</v>
      </c>
      <c r="DQ34" s="11">
        <v>51</v>
      </c>
      <c r="DR34" s="11">
        <v>50</v>
      </c>
      <c r="DS34" s="11">
        <v>59</v>
      </c>
      <c r="DT34" s="11">
        <v>48</v>
      </c>
      <c r="DU34" s="11">
        <v>70</v>
      </c>
      <c r="DV34" s="11">
        <v>48</v>
      </c>
      <c r="DW34" s="11">
        <v>51</v>
      </c>
      <c r="DX34" s="11">
        <v>61</v>
      </c>
      <c r="DY34" s="11">
        <v>52</v>
      </c>
      <c r="DZ34" s="11">
        <v>62</v>
      </c>
      <c r="EA34" s="11">
        <v>59</v>
      </c>
      <c r="EB34" s="11">
        <v>79</v>
      </c>
      <c r="EC34" s="11">
        <v>78</v>
      </c>
      <c r="ED34" s="11">
        <v>103</v>
      </c>
      <c r="EE34" s="11">
        <v>81</v>
      </c>
      <c r="EF34" s="11">
        <v>93</v>
      </c>
      <c r="EG34" s="11">
        <v>89</v>
      </c>
      <c r="EH34" s="11">
        <v>83</v>
      </c>
      <c r="EI34" s="11">
        <v>97</v>
      </c>
      <c r="EJ34" s="11">
        <v>111</v>
      </c>
      <c r="EK34" s="11">
        <v>106</v>
      </c>
      <c r="EL34" s="11">
        <v>104</v>
      </c>
      <c r="EM34" s="11" t="e">
        <v>#N/A</v>
      </c>
      <c r="EN34" s="11">
        <v>2028</v>
      </c>
      <c r="EO34" s="11">
        <v>3379</v>
      </c>
      <c r="EP34" s="11">
        <v>2831</v>
      </c>
      <c r="EQ34" s="11">
        <v>2319</v>
      </c>
      <c r="ER34" s="11">
        <v>1512</v>
      </c>
      <c r="ES34" s="11">
        <v>1765</v>
      </c>
      <c r="ET34" s="11">
        <v>1435</v>
      </c>
      <c r="EU34" s="11">
        <v>1898</v>
      </c>
      <c r="EV34" s="11">
        <v>2509</v>
      </c>
      <c r="EW34" s="11">
        <v>2726</v>
      </c>
      <c r="EX34" s="11">
        <v>3926</v>
      </c>
      <c r="EY34" s="11">
        <v>4402</v>
      </c>
      <c r="EZ34" s="11">
        <v>5858</v>
      </c>
      <c r="FA34" s="11">
        <v>9146</v>
      </c>
      <c r="FB34" s="11">
        <v>13310</v>
      </c>
      <c r="FC34" s="11">
        <v>11909</v>
      </c>
      <c r="FD34" s="11">
        <v>1918</v>
      </c>
      <c r="FE34" s="11">
        <v>1723</v>
      </c>
      <c r="FF34" s="11">
        <v>1367</v>
      </c>
      <c r="FG34" s="11">
        <v>1127</v>
      </c>
      <c r="FH34" s="11">
        <v>708</v>
      </c>
      <c r="FI34" s="11">
        <v>958</v>
      </c>
      <c r="FJ34" s="11">
        <v>677</v>
      </c>
      <c r="FK34" s="11">
        <v>1499</v>
      </c>
      <c r="FL34" s="11">
        <v>932</v>
      </c>
      <c r="FM34" s="11" t="e">
        <v>#N/A</v>
      </c>
      <c r="FN34" s="11">
        <v>2064</v>
      </c>
      <c r="FO34" s="11">
        <v>3043</v>
      </c>
      <c r="FP34" s="11">
        <v>2981</v>
      </c>
      <c r="FQ34" s="11">
        <v>2340</v>
      </c>
      <c r="FR34" s="11">
        <v>2269</v>
      </c>
      <c r="FS34" s="11">
        <v>1420</v>
      </c>
      <c r="FT34" s="11">
        <v>1386</v>
      </c>
      <c r="FU34" s="11">
        <v>1722</v>
      </c>
      <c r="FV34" s="11">
        <v>2329</v>
      </c>
      <c r="FW34" s="11">
        <v>2822</v>
      </c>
      <c r="FX34" s="11">
        <v>3731</v>
      </c>
      <c r="FY34" s="11">
        <v>4162</v>
      </c>
      <c r="FZ34" s="11">
        <v>5883</v>
      </c>
      <c r="GA34" s="11">
        <v>8848</v>
      </c>
      <c r="GB34" s="11">
        <v>13286</v>
      </c>
      <c r="GC34" s="11">
        <v>12037</v>
      </c>
      <c r="GD34" s="11">
        <v>2521</v>
      </c>
      <c r="GE34" s="11">
        <v>1334</v>
      </c>
      <c r="GF34" s="11">
        <v>1604</v>
      </c>
      <c r="GG34" s="11">
        <v>1059</v>
      </c>
      <c r="GH34" s="11">
        <v>815</v>
      </c>
      <c r="GI34" s="11">
        <v>1086</v>
      </c>
      <c r="GJ34" s="11">
        <v>614</v>
      </c>
      <c r="GK34" s="11">
        <v>1320</v>
      </c>
      <c r="GL34" s="11">
        <v>940</v>
      </c>
      <c r="GM34" s="11" t="e">
        <v>#N/A</v>
      </c>
      <c r="GN34">
        <v>7064</v>
      </c>
      <c r="GO34">
        <v>7043</v>
      </c>
      <c r="GP34">
        <v>7024</v>
      </c>
      <c r="GQ34">
        <v>7011</v>
      </c>
      <c r="GR34">
        <v>6997</v>
      </c>
      <c r="GS34">
        <v>6991</v>
      </c>
      <c r="GT34">
        <v>6981</v>
      </c>
      <c r="GU34">
        <v>6975</v>
      </c>
      <c r="GV34">
        <v>6974</v>
      </c>
      <c r="GW34">
        <v>6978</v>
      </c>
      <c r="GX34">
        <v>6979</v>
      </c>
      <c r="GY34">
        <v>6972</v>
      </c>
      <c r="GZ34">
        <v>6969</v>
      </c>
      <c r="HA34">
        <v>6969</v>
      </c>
      <c r="HB34">
        <v>6977</v>
      </c>
      <c r="HC34">
        <v>6982</v>
      </c>
      <c r="HD34">
        <v>6980</v>
      </c>
      <c r="HE34">
        <v>6977</v>
      </c>
      <c r="HF34">
        <v>6970</v>
      </c>
      <c r="HG34">
        <v>6967</v>
      </c>
      <c r="HH34">
        <v>6957</v>
      </c>
      <c r="HI34">
        <v>6950</v>
      </c>
      <c r="HJ34">
        <v>6946</v>
      </c>
      <c r="HK34">
        <v>6941</v>
      </c>
      <c r="HL34">
        <v>6933</v>
      </c>
      <c r="HM34">
        <v>6921</v>
      </c>
      <c r="HN34">
        <v>6909</v>
      </c>
      <c r="HO34">
        <v>43.93</v>
      </c>
      <c r="HP34">
        <v>44.52</v>
      </c>
      <c r="HQ34">
        <v>45.09</v>
      </c>
      <c r="HR34">
        <v>45.45</v>
      </c>
      <c r="HS34">
        <v>45.77</v>
      </c>
      <c r="HT34">
        <v>46.05</v>
      </c>
      <c r="HU34">
        <v>46.35</v>
      </c>
      <c r="HV34">
        <v>46.62</v>
      </c>
      <c r="HW34">
        <v>46.87</v>
      </c>
      <c r="HX34">
        <v>47.06</v>
      </c>
      <c r="HY34">
        <v>47.31</v>
      </c>
      <c r="HZ34">
        <v>47.59</v>
      </c>
      <c r="IA34">
        <v>47.85</v>
      </c>
      <c r="IB34">
        <v>48.08</v>
      </c>
      <c r="IC34">
        <v>48.31</v>
      </c>
      <c r="ID34">
        <v>48.47</v>
      </c>
      <c r="IE34">
        <v>48.61</v>
      </c>
      <c r="IF34">
        <v>48.8</v>
      </c>
      <c r="IG34">
        <v>48.95</v>
      </c>
      <c r="IH34">
        <v>49.05</v>
      </c>
      <c r="II34">
        <v>49.12</v>
      </c>
      <c r="IJ34">
        <v>49.23</v>
      </c>
      <c r="IK34">
        <v>49.36</v>
      </c>
      <c r="IL34">
        <v>49.47</v>
      </c>
      <c r="IM34">
        <v>49.55</v>
      </c>
      <c r="IN34">
        <v>49.58</v>
      </c>
      <c r="IO34">
        <v>49.62</v>
      </c>
      <c r="IP34">
        <v>72</v>
      </c>
      <c r="IQ34">
        <v>72</v>
      </c>
      <c r="IR34">
        <v>72</v>
      </c>
      <c r="IS34">
        <v>70</v>
      </c>
      <c r="IT34">
        <v>70</v>
      </c>
      <c r="IU34">
        <v>68</v>
      </c>
      <c r="IV34">
        <v>68</v>
      </c>
      <c r="IW34">
        <v>68</v>
      </c>
      <c r="IX34">
        <v>68</v>
      </c>
      <c r="IY34">
        <v>68</v>
      </c>
      <c r="IZ34">
        <v>66</v>
      </c>
      <c r="JA34">
        <v>66</v>
      </c>
      <c r="JB34">
        <v>66</v>
      </c>
      <c r="JC34">
        <v>66</v>
      </c>
      <c r="JD34">
        <v>66</v>
      </c>
      <c r="JE34">
        <v>66</v>
      </c>
      <c r="JF34">
        <v>65</v>
      </c>
      <c r="JG34">
        <v>64</v>
      </c>
      <c r="JH34">
        <v>64</v>
      </c>
      <c r="JI34">
        <v>64</v>
      </c>
      <c r="JJ34">
        <v>64</v>
      </c>
      <c r="JK34">
        <v>64</v>
      </c>
      <c r="JL34">
        <v>64</v>
      </c>
      <c r="JM34">
        <v>65</v>
      </c>
      <c r="JN34">
        <v>65</v>
      </c>
      <c r="JO34">
        <v>66</v>
      </c>
      <c r="JP34">
        <v>66</v>
      </c>
      <c r="JQ34">
        <v>82</v>
      </c>
      <c r="JR34">
        <v>83</v>
      </c>
      <c r="JS34">
        <v>84</v>
      </c>
      <c r="JT34">
        <v>87</v>
      </c>
      <c r="JU34">
        <v>88</v>
      </c>
      <c r="JV34">
        <v>92</v>
      </c>
      <c r="JW34">
        <v>94</v>
      </c>
      <c r="JX34">
        <v>96</v>
      </c>
      <c r="JY34">
        <v>93</v>
      </c>
      <c r="JZ34">
        <v>94</v>
      </c>
      <c r="KA34">
        <v>95</v>
      </c>
      <c r="KB34">
        <v>99</v>
      </c>
      <c r="KC34">
        <v>97</v>
      </c>
      <c r="KD34">
        <v>99</v>
      </c>
      <c r="KE34">
        <v>101</v>
      </c>
      <c r="KF34">
        <v>101</v>
      </c>
      <c r="KG34">
        <v>107</v>
      </c>
      <c r="KH34">
        <v>104</v>
      </c>
      <c r="KI34">
        <v>113</v>
      </c>
      <c r="KJ34">
        <v>113</v>
      </c>
      <c r="KK34">
        <v>115</v>
      </c>
      <c r="KL34">
        <v>118</v>
      </c>
      <c r="KM34">
        <v>119</v>
      </c>
      <c r="KN34">
        <v>122</v>
      </c>
      <c r="KO34">
        <v>126</v>
      </c>
      <c r="KP34">
        <v>133</v>
      </c>
      <c r="KQ34">
        <v>135</v>
      </c>
      <c r="KR34">
        <v>-18</v>
      </c>
      <c r="KS34">
        <v>-10</v>
      </c>
      <c r="KT34">
        <v>-7</v>
      </c>
      <c r="KU34">
        <v>4</v>
      </c>
      <c r="KV34">
        <v>4</v>
      </c>
      <c r="KW34">
        <v>18</v>
      </c>
      <c r="KX34">
        <v>16</v>
      </c>
      <c r="KY34">
        <v>22</v>
      </c>
      <c r="KZ34">
        <v>24</v>
      </c>
      <c r="LA34">
        <v>30</v>
      </c>
      <c r="LB34">
        <v>30</v>
      </c>
      <c r="LC34">
        <v>26</v>
      </c>
      <c r="LD34">
        <v>28</v>
      </c>
      <c r="LE34">
        <v>33</v>
      </c>
      <c r="LF34">
        <v>43</v>
      </c>
      <c r="LG34">
        <v>40</v>
      </c>
      <c r="LH34">
        <v>40</v>
      </c>
      <c r="LI34">
        <v>37</v>
      </c>
      <c r="LJ34">
        <v>42</v>
      </c>
      <c r="LK34">
        <v>46</v>
      </c>
      <c r="LL34">
        <v>41</v>
      </c>
      <c r="LM34">
        <v>47</v>
      </c>
      <c r="LN34">
        <v>51</v>
      </c>
      <c r="LO34">
        <v>52</v>
      </c>
      <c r="LP34">
        <v>53</v>
      </c>
      <c r="LQ34">
        <v>55</v>
      </c>
      <c r="LR34">
        <v>57</v>
      </c>
    </row>
    <row r="35" spans="2:330" x14ac:dyDescent="0.35">
      <c r="B35" s="2" t="s">
        <v>38</v>
      </c>
      <c r="C35" s="1" t="s">
        <v>339</v>
      </c>
      <c r="D35" s="1" t="s">
        <v>149</v>
      </c>
      <c r="E35" s="1">
        <v>5554056</v>
      </c>
      <c r="F35" s="11">
        <v>10466</v>
      </c>
      <c r="G35" s="11">
        <v>12381</v>
      </c>
      <c r="H35" s="11">
        <v>15343</v>
      </c>
      <c r="I35" s="11">
        <v>17079</v>
      </c>
      <c r="J35" t="e">
        <v>#N/A</v>
      </c>
      <c r="K35" t="e">
        <v>#N/A</v>
      </c>
      <c r="L35" s="11">
        <v>285</v>
      </c>
      <c r="M35" s="11">
        <v>515</v>
      </c>
      <c r="N35" s="11">
        <v>20237</v>
      </c>
      <c r="O35" s="11">
        <v>20407</v>
      </c>
      <c r="P35" s="11">
        <v>20506</v>
      </c>
      <c r="Q35" s="11">
        <v>20549</v>
      </c>
      <c r="R35" s="11">
        <v>20595</v>
      </c>
      <c r="S35" s="11">
        <v>20692</v>
      </c>
      <c r="T35" s="11">
        <v>20674</v>
      </c>
      <c r="U35" s="11">
        <v>20669</v>
      </c>
      <c r="V35" s="11">
        <v>20727</v>
      </c>
      <c r="W35" s="11">
        <v>20718</v>
      </c>
      <c r="X35" s="11">
        <v>20631</v>
      </c>
      <c r="Y35" s="11">
        <v>20130</v>
      </c>
      <c r="Z35" s="11">
        <v>20069</v>
      </c>
      <c r="AA35" s="11">
        <v>20005</v>
      </c>
      <c r="AB35" s="11">
        <v>20141</v>
      </c>
      <c r="AC35" s="11">
        <v>20411</v>
      </c>
      <c r="AD35" s="11">
        <v>20389</v>
      </c>
      <c r="AE35" s="11">
        <v>20367</v>
      </c>
      <c r="AF35" s="11">
        <v>20322</v>
      </c>
      <c r="AG35" s="11">
        <v>20283</v>
      </c>
      <c r="AH35" s="11">
        <v>20290</v>
      </c>
      <c r="AI35" s="11">
        <v>20458</v>
      </c>
      <c r="AJ35" s="11">
        <v>20915</v>
      </c>
      <c r="AK35" s="11">
        <v>20907</v>
      </c>
      <c r="AL35" s="11">
        <v>20946</v>
      </c>
      <c r="AM35" s="11" t="e">
        <v>#N/A</v>
      </c>
      <c r="AN35" s="22">
        <v>35.32</v>
      </c>
      <c r="AO35" s="22">
        <v>35.81</v>
      </c>
      <c r="AP35" s="22">
        <v>36.35</v>
      </c>
      <c r="AQ35" s="22">
        <v>36.880000000000003</v>
      </c>
      <c r="AR35" s="22">
        <v>37.479999999999997</v>
      </c>
      <c r="AS35" s="22">
        <v>38.11</v>
      </c>
      <c r="AT35" s="22">
        <v>38.72</v>
      </c>
      <c r="AU35" s="22">
        <v>39.29</v>
      </c>
      <c r="AV35" s="22">
        <v>39.78</v>
      </c>
      <c r="AW35" s="22">
        <v>40.31</v>
      </c>
      <c r="AX35" s="22">
        <v>40.92</v>
      </c>
      <c r="AY35" s="22">
        <v>41.66</v>
      </c>
      <c r="AZ35" s="22">
        <v>42.05</v>
      </c>
      <c r="BA35" s="22">
        <v>42.5</v>
      </c>
      <c r="BB35" s="22">
        <v>42.82</v>
      </c>
      <c r="BC35" s="22">
        <v>42.8</v>
      </c>
      <c r="BD35" s="22">
        <v>43.06</v>
      </c>
      <c r="BE35" s="22">
        <v>43.39</v>
      </c>
      <c r="BF35" s="22">
        <v>43.42</v>
      </c>
      <c r="BG35" s="22">
        <v>43.68</v>
      </c>
      <c r="BH35" s="22">
        <v>43.58</v>
      </c>
      <c r="BI35" s="22">
        <v>43.36</v>
      </c>
      <c r="BJ35" s="22">
        <v>43.51</v>
      </c>
      <c r="BK35" s="22">
        <v>43.54</v>
      </c>
      <c r="BL35" s="22">
        <v>43.59</v>
      </c>
      <c r="BM35" s="22" t="e">
        <v>#N/A</v>
      </c>
      <c r="BN35" s="11">
        <v>1164</v>
      </c>
      <c r="BO35" s="11">
        <v>1114</v>
      </c>
      <c r="BP35" s="11">
        <v>1069</v>
      </c>
      <c r="BQ35" s="11">
        <v>1057</v>
      </c>
      <c r="BR35" s="11">
        <v>1039</v>
      </c>
      <c r="BS35" s="11">
        <v>1033</v>
      </c>
      <c r="BT35" s="11">
        <v>1032</v>
      </c>
      <c r="BU35" s="11">
        <v>1031</v>
      </c>
      <c r="BV35" s="11">
        <v>1090</v>
      </c>
      <c r="BW35" s="11">
        <v>1088</v>
      </c>
      <c r="BX35" s="11">
        <v>1114</v>
      </c>
      <c r="BY35" s="11">
        <v>887</v>
      </c>
      <c r="BZ35" s="11">
        <v>990</v>
      </c>
      <c r="CA35" s="11">
        <v>1091</v>
      </c>
      <c r="CB35" s="11">
        <v>1259</v>
      </c>
      <c r="CC35" s="11">
        <v>1621</v>
      </c>
      <c r="CD35" s="11">
        <v>1676</v>
      </c>
      <c r="CE35" s="11">
        <v>1739</v>
      </c>
      <c r="CF35" s="11">
        <v>1837</v>
      </c>
      <c r="CG35" s="11">
        <v>1841</v>
      </c>
      <c r="CH35" s="11">
        <v>1919</v>
      </c>
      <c r="CI35" s="11">
        <v>2019</v>
      </c>
      <c r="CJ35" s="11">
        <v>2294</v>
      </c>
      <c r="CK35" s="11">
        <v>2366</v>
      </c>
      <c r="CL35" s="11">
        <v>2387</v>
      </c>
      <c r="CM35" s="11" t="e">
        <v>#N/A</v>
      </c>
      <c r="CN35" s="11">
        <v>238</v>
      </c>
      <c r="CO35" s="11">
        <v>261</v>
      </c>
      <c r="CP35" s="11">
        <v>207</v>
      </c>
      <c r="CQ35" s="11">
        <v>240</v>
      </c>
      <c r="CR35" s="11">
        <v>226</v>
      </c>
      <c r="CS35" s="11">
        <v>211</v>
      </c>
      <c r="CT35" s="11">
        <v>208</v>
      </c>
      <c r="CU35" s="11">
        <v>193</v>
      </c>
      <c r="CV35" s="11">
        <v>216</v>
      </c>
      <c r="CW35" s="11">
        <v>195</v>
      </c>
      <c r="CX35" s="11">
        <v>199</v>
      </c>
      <c r="CY35" s="11">
        <v>185</v>
      </c>
      <c r="CZ35">
        <v>169</v>
      </c>
      <c r="DA35" s="11">
        <v>144</v>
      </c>
      <c r="DB35">
        <v>194</v>
      </c>
      <c r="DC35" s="11">
        <v>205</v>
      </c>
      <c r="DD35" s="11">
        <v>213</v>
      </c>
      <c r="DE35" s="11">
        <v>209</v>
      </c>
      <c r="DF35" s="11">
        <v>226</v>
      </c>
      <c r="DG35" s="11">
        <v>213</v>
      </c>
      <c r="DH35" s="11">
        <v>200</v>
      </c>
      <c r="DI35" s="11">
        <v>220</v>
      </c>
      <c r="DJ35" s="11">
        <v>194</v>
      </c>
      <c r="DK35" s="11">
        <v>194</v>
      </c>
      <c r="DL35" s="11">
        <v>170</v>
      </c>
      <c r="DM35" s="11" t="e">
        <v>#N/A</v>
      </c>
      <c r="DN35" s="11">
        <v>153</v>
      </c>
      <c r="DO35" s="11">
        <v>149</v>
      </c>
      <c r="DP35" s="11">
        <v>146</v>
      </c>
      <c r="DQ35" s="11">
        <v>165</v>
      </c>
      <c r="DR35" s="11">
        <v>154</v>
      </c>
      <c r="DS35" s="11">
        <v>143</v>
      </c>
      <c r="DT35" s="11">
        <v>171</v>
      </c>
      <c r="DU35" s="11">
        <v>156</v>
      </c>
      <c r="DV35" s="11">
        <v>156</v>
      </c>
      <c r="DW35" s="11">
        <v>166</v>
      </c>
      <c r="DX35" s="11">
        <v>179</v>
      </c>
      <c r="DY35" s="11">
        <v>176</v>
      </c>
      <c r="DZ35" s="11">
        <v>160</v>
      </c>
      <c r="EA35" s="11">
        <v>167</v>
      </c>
      <c r="EB35" s="11">
        <v>151</v>
      </c>
      <c r="EC35" s="11">
        <v>185</v>
      </c>
      <c r="ED35" s="11">
        <v>170</v>
      </c>
      <c r="EE35" s="11">
        <v>189</v>
      </c>
      <c r="EF35" s="11">
        <v>214</v>
      </c>
      <c r="EG35" s="11">
        <v>180</v>
      </c>
      <c r="EH35" s="11">
        <v>225</v>
      </c>
      <c r="EI35" s="11">
        <v>214</v>
      </c>
      <c r="EJ35" s="11">
        <v>190</v>
      </c>
      <c r="EK35" s="11">
        <v>204</v>
      </c>
      <c r="EL35" s="11">
        <v>181</v>
      </c>
      <c r="EM35" s="11" t="e">
        <v>#N/A</v>
      </c>
      <c r="EN35" s="11">
        <v>688</v>
      </c>
      <c r="EO35" s="11">
        <v>682</v>
      </c>
      <c r="EP35" s="11">
        <v>619</v>
      </c>
      <c r="EQ35" s="11">
        <v>635</v>
      </c>
      <c r="ER35" s="11">
        <v>571</v>
      </c>
      <c r="ES35" s="11">
        <v>604</v>
      </c>
      <c r="ET35" s="11">
        <v>551</v>
      </c>
      <c r="EU35" s="11">
        <v>567</v>
      </c>
      <c r="EV35" s="11">
        <v>666</v>
      </c>
      <c r="EW35" s="11">
        <v>677</v>
      </c>
      <c r="EX35" s="11">
        <v>628</v>
      </c>
      <c r="EY35" s="11">
        <v>637</v>
      </c>
      <c r="EZ35" s="11">
        <v>676</v>
      </c>
      <c r="FA35" s="11">
        <v>756</v>
      </c>
      <c r="FB35" s="11">
        <v>886</v>
      </c>
      <c r="FC35" s="11">
        <v>1148</v>
      </c>
      <c r="FD35" s="11">
        <v>917</v>
      </c>
      <c r="FE35" s="11">
        <v>819</v>
      </c>
      <c r="FF35" s="11">
        <v>753</v>
      </c>
      <c r="FG35" s="11">
        <v>754</v>
      </c>
      <c r="FH35" s="11">
        <v>852</v>
      </c>
      <c r="FI35" s="11">
        <v>971</v>
      </c>
      <c r="FJ35" s="11">
        <v>1166</v>
      </c>
      <c r="FK35" s="11">
        <v>1040</v>
      </c>
      <c r="FL35" s="11">
        <v>991</v>
      </c>
      <c r="FM35" s="11" t="e">
        <v>#N/A</v>
      </c>
      <c r="FN35" s="11">
        <v>553</v>
      </c>
      <c r="FO35" s="11">
        <v>624</v>
      </c>
      <c r="FP35" s="11">
        <v>581</v>
      </c>
      <c r="FQ35" s="11">
        <v>667</v>
      </c>
      <c r="FR35" s="11">
        <v>596</v>
      </c>
      <c r="FS35" s="11">
        <v>575</v>
      </c>
      <c r="FT35" s="11">
        <v>606</v>
      </c>
      <c r="FU35" s="11">
        <v>609</v>
      </c>
      <c r="FV35" s="11">
        <v>668</v>
      </c>
      <c r="FW35" s="11">
        <v>714</v>
      </c>
      <c r="FX35" s="11">
        <v>735</v>
      </c>
      <c r="FY35" s="11">
        <v>756</v>
      </c>
      <c r="FZ35" s="11">
        <v>754</v>
      </c>
      <c r="GA35" s="11">
        <v>801</v>
      </c>
      <c r="GB35" s="11">
        <v>797</v>
      </c>
      <c r="GC35" s="11">
        <v>902</v>
      </c>
      <c r="GD35" s="11">
        <v>975</v>
      </c>
      <c r="GE35" s="11">
        <v>859</v>
      </c>
      <c r="GF35" s="11">
        <v>801</v>
      </c>
      <c r="GG35" s="11">
        <v>823</v>
      </c>
      <c r="GH35" s="11">
        <v>811</v>
      </c>
      <c r="GI35" s="11">
        <v>813</v>
      </c>
      <c r="GJ35" s="11">
        <v>817</v>
      </c>
      <c r="GK35" s="11">
        <v>1038</v>
      </c>
      <c r="GL35" s="11">
        <v>945</v>
      </c>
      <c r="GM35" s="11" t="e">
        <v>#N/A</v>
      </c>
      <c r="GN35">
        <v>20930</v>
      </c>
      <c r="GO35">
        <v>20954</v>
      </c>
      <c r="GP35">
        <v>20965</v>
      </c>
      <c r="GQ35">
        <v>20985</v>
      </c>
      <c r="GR35">
        <v>21003</v>
      </c>
      <c r="GS35">
        <v>21018</v>
      </c>
      <c r="GT35">
        <v>21034</v>
      </c>
      <c r="GU35">
        <v>21053</v>
      </c>
      <c r="GV35">
        <v>21056</v>
      </c>
      <c r="GW35">
        <v>21063</v>
      </c>
      <c r="GX35">
        <v>21071</v>
      </c>
      <c r="GY35">
        <v>21058</v>
      </c>
      <c r="GZ35">
        <v>21044</v>
      </c>
      <c r="HA35">
        <v>21018</v>
      </c>
      <c r="HB35">
        <v>20990</v>
      </c>
      <c r="HC35">
        <v>20955</v>
      </c>
      <c r="HD35">
        <v>20910</v>
      </c>
      <c r="HE35">
        <v>20858</v>
      </c>
      <c r="HF35">
        <v>20803</v>
      </c>
      <c r="HG35">
        <v>20741</v>
      </c>
      <c r="HH35">
        <v>20677</v>
      </c>
      <c r="HI35">
        <v>20608</v>
      </c>
      <c r="HJ35">
        <v>20529</v>
      </c>
      <c r="HK35">
        <v>20458</v>
      </c>
      <c r="HL35">
        <v>20383</v>
      </c>
      <c r="HM35">
        <v>20301</v>
      </c>
      <c r="HN35">
        <v>20222</v>
      </c>
      <c r="HO35">
        <v>43.66</v>
      </c>
      <c r="HP35">
        <v>43.79</v>
      </c>
      <c r="HQ35">
        <v>43.97</v>
      </c>
      <c r="HR35">
        <v>44.13</v>
      </c>
      <c r="HS35">
        <v>44.3</v>
      </c>
      <c r="HT35">
        <v>44.47</v>
      </c>
      <c r="HU35">
        <v>44.66</v>
      </c>
      <c r="HV35">
        <v>44.86</v>
      </c>
      <c r="HW35">
        <v>45.08</v>
      </c>
      <c r="HX35">
        <v>45.32</v>
      </c>
      <c r="HY35">
        <v>45.54</v>
      </c>
      <c r="HZ35">
        <v>45.74</v>
      </c>
      <c r="IA35">
        <v>45.98</v>
      </c>
      <c r="IB35">
        <v>46.23</v>
      </c>
      <c r="IC35">
        <v>46.5</v>
      </c>
      <c r="ID35">
        <v>46.76</v>
      </c>
      <c r="IE35">
        <v>46.99</v>
      </c>
      <c r="IF35">
        <v>47.2</v>
      </c>
      <c r="IG35">
        <v>47.41</v>
      </c>
      <c r="IH35">
        <v>47.59</v>
      </c>
      <c r="II35">
        <v>47.76</v>
      </c>
      <c r="IJ35">
        <v>47.88</v>
      </c>
      <c r="IK35">
        <v>48</v>
      </c>
      <c r="IL35">
        <v>48.07</v>
      </c>
      <c r="IM35">
        <v>48.13</v>
      </c>
      <c r="IN35">
        <v>48.17</v>
      </c>
      <c r="IO35">
        <v>48.16</v>
      </c>
      <c r="IP35">
        <v>196</v>
      </c>
      <c r="IQ35">
        <v>198</v>
      </c>
      <c r="IR35">
        <v>200</v>
      </c>
      <c r="IS35">
        <v>198</v>
      </c>
      <c r="IT35">
        <v>196</v>
      </c>
      <c r="IU35">
        <v>196</v>
      </c>
      <c r="IV35">
        <v>194</v>
      </c>
      <c r="IW35">
        <v>191</v>
      </c>
      <c r="IX35">
        <v>187</v>
      </c>
      <c r="IY35">
        <v>186</v>
      </c>
      <c r="IZ35">
        <v>183</v>
      </c>
      <c r="JA35">
        <v>181</v>
      </c>
      <c r="JB35">
        <v>177</v>
      </c>
      <c r="JC35">
        <v>175</v>
      </c>
      <c r="JD35">
        <v>173</v>
      </c>
      <c r="JE35">
        <v>171</v>
      </c>
      <c r="JF35">
        <v>169</v>
      </c>
      <c r="JG35">
        <v>169</v>
      </c>
      <c r="JH35">
        <v>169</v>
      </c>
      <c r="JI35">
        <v>168</v>
      </c>
      <c r="JJ35">
        <v>168</v>
      </c>
      <c r="JK35">
        <v>168</v>
      </c>
      <c r="JL35">
        <v>169</v>
      </c>
      <c r="JM35">
        <v>169</v>
      </c>
      <c r="JN35">
        <v>171</v>
      </c>
      <c r="JO35">
        <v>171</v>
      </c>
      <c r="JP35">
        <v>172</v>
      </c>
      <c r="JQ35">
        <v>201</v>
      </c>
      <c r="JR35">
        <v>209</v>
      </c>
      <c r="JS35">
        <v>207</v>
      </c>
      <c r="JT35">
        <v>206</v>
      </c>
      <c r="JU35">
        <v>205</v>
      </c>
      <c r="JV35">
        <v>210</v>
      </c>
      <c r="JW35">
        <v>206</v>
      </c>
      <c r="JX35">
        <v>204</v>
      </c>
      <c r="JY35">
        <v>210</v>
      </c>
      <c r="JZ35">
        <v>212</v>
      </c>
      <c r="KA35">
        <v>208</v>
      </c>
      <c r="KB35">
        <v>210</v>
      </c>
      <c r="KC35">
        <v>210</v>
      </c>
      <c r="KD35">
        <v>219</v>
      </c>
      <c r="KE35">
        <v>220</v>
      </c>
      <c r="KF35">
        <v>225</v>
      </c>
      <c r="KG35">
        <v>231</v>
      </c>
      <c r="KH35">
        <v>235</v>
      </c>
      <c r="KI35">
        <v>242</v>
      </c>
      <c r="KJ35">
        <v>246</v>
      </c>
      <c r="KK35">
        <v>251</v>
      </c>
      <c r="KL35">
        <v>256</v>
      </c>
      <c r="KM35">
        <v>262</v>
      </c>
      <c r="KN35">
        <v>263</v>
      </c>
      <c r="KO35">
        <v>269</v>
      </c>
      <c r="KP35">
        <v>271</v>
      </c>
      <c r="KQ35">
        <v>273</v>
      </c>
      <c r="KR35">
        <v>28</v>
      </c>
      <c r="KS35">
        <v>35</v>
      </c>
      <c r="KT35">
        <v>18</v>
      </c>
      <c r="KU35">
        <v>28</v>
      </c>
      <c r="KV35">
        <v>27</v>
      </c>
      <c r="KW35">
        <v>29</v>
      </c>
      <c r="KX35">
        <v>28</v>
      </c>
      <c r="KY35">
        <v>32</v>
      </c>
      <c r="KZ35">
        <v>26</v>
      </c>
      <c r="LA35">
        <v>33</v>
      </c>
      <c r="LB35">
        <v>33</v>
      </c>
      <c r="LC35">
        <v>16</v>
      </c>
      <c r="LD35">
        <v>19</v>
      </c>
      <c r="LE35">
        <v>18</v>
      </c>
      <c r="LF35">
        <v>19</v>
      </c>
      <c r="LG35">
        <v>19</v>
      </c>
      <c r="LH35">
        <v>17</v>
      </c>
      <c r="LI35">
        <v>14</v>
      </c>
      <c r="LJ35">
        <v>18</v>
      </c>
      <c r="LK35">
        <v>16</v>
      </c>
      <c r="LL35">
        <v>19</v>
      </c>
      <c r="LM35">
        <v>19</v>
      </c>
      <c r="LN35">
        <v>14</v>
      </c>
      <c r="LO35">
        <v>23</v>
      </c>
      <c r="LP35">
        <v>23</v>
      </c>
      <c r="LQ35">
        <v>18</v>
      </c>
      <c r="LR35">
        <v>22</v>
      </c>
    </row>
    <row r="36" spans="2:330" x14ac:dyDescent="0.35">
      <c r="B36" s="2" t="s">
        <v>39</v>
      </c>
      <c r="C36" s="1" t="s">
        <v>340</v>
      </c>
      <c r="D36" s="1" t="s">
        <v>150</v>
      </c>
      <c r="E36" s="1">
        <v>5554060</v>
      </c>
      <c r="F36" s="11">
        <v>4975</v>
      </c>
      <c r="G36" s="11">
        <v>5384</v>
      </c>
      <c r="H36" s="11">
        <v>6466</v>
      </c>
      <c r="I36" s="11">
        <v>7557</v>
      </c>
      <c r="J36" t="e">
        <v>#N/A</v>
      </c>
      <c r="K36" t="e">
        <v>#N/A</v>
      </c>
      <c r="L36" s="11">
        <v>196</v>
      </c>
      <c r="M36" s="11">
        <v>214</v>
      </c>
      <c r="N36" s="11">
        <v>8585</v>
      </c>
      <c r="O36" s="11">
        <v>8698</v>
      </c>
      <c r="P36" s="11">
        <v>8779</v>
      </c>
      <c r="Q36" s="11">
        <v>8901</v>
      </c>
      <c r="R36" s="11">
        <v>8916</v>
      </c>
      <c r="S36" s="11">
        <v>8931</v>
      </c>
      <c r="T36" s="11">
        <v>8939</v>
      </c>
      <c r="U36" s="11">
        <v>9009</v>
      </c>
      <c r="V36" s="11">
        <v>9042</v>
      </c>
      <c r="W36" s="11">
        <v>9004</v>
      </c>
      <c r="X36" s="11">
        <v>9009</v>
      </c>
      <c r="Y36" s="11">
        <v>8914</v>
      </c>
      <c r="Z36" s="11">
        <v>8902</v>
      </c>
      <c r="AA36" s="11">
        <v>8944</v>
      </c>
      <c r="AB36" s="11">
        <v>8958</v>
      </c>
      <c r="AC36" s="11">
        <v>9134</v>
      </c>
      <c r="AD36" s="11">
        <v>9170</v>
      </c>
      <c r="AE36" s="11">
        <v>9143</v>
      </c>
      <c r="AF36" s="11">
        <v>9249</v>
      </c>
      <c r="AG36" s="11">
        <v>9262</v>
      </c>
      <c r="AH36" s="11">
        <v>9370</v>
      </c>
      <c r="AI36" s="11">
        <v>9461</v>
      </c>
      <c r="AJ36" s="11">
        <v>9726</v>
      </c>
      <c r="AK36" s="11">
        <v>9854</v>
      </c>
      <c r="AL36" s="11">
        <v>9861</v>
      </c>
      <c r="AM36" s="11" t="e">
        <v>#N/A</v>
      </c>
      <c r="AN36" s="22">
        <v>36.18</v>
      </c>
      <c r="AO36" s="22">
        <v>36.729999999999997</v>
      </c>
      <c r="AP36" s="22">
        <v>37.22</v>
      </c>
      <c r="AQ36" s="22">
        <v>37.880000000000003</v>
      </c>
      <c r="AR36" s="22">
        <v>38.61</v>
      </c>
      <c r="AS36" s="22">
        <v>39.21</v>
      </c>
      <c r="AT36" s="22">
        <v>39.880000000000003</v>
      </c>
      <c r="AU36" s="22">
        <v>40.49</v>
      </c>
      <c r="AV36" s="22">
        <v>41.17</v>
      </c>
      <c r="AW36" s="22">
        <v>42.09</v>
      </c>
      <c r="AX36" s="22">
        <v>42.55</v>
      </c>
      <c r="AY36" s="22">
        <v>43.05</v>
      </c>
      <c r="AZ36" s="22">
        <v>43.83</v>
      </c>
      <c r="BA36" s="22">
        <v>44.24</v>
      </c>
      <c r="BB36" s="22">
        <v>44.73</v>
      </c>
      <c r="BC36" s="22">
        <v>44.45</v>
      </c>
      <c r="BD36" s="22">
        <v>44.65</v>
      </c>
      <c r="BE36" s="22">
        <v>45.15</v>
      </c>
      <c r="BF36" s="22">
        <v>45.26</v>
      </c>
      <c r="BG36" s="22">
        <v>45.19</v>
      </c>
      <c r="BH36" s="22">
        <v>45.21</v>
      </c>
      <c r="BI36" s="22">
        <v>44.76</v>
      </c>
      <c r="BJ36" s="22">
        <v>44.46</v>
      </c>
      <c r="BK36" s="22">
        <v>44.6</v>
      </c>
      <c r="BL36" s="22">
        <v>44.74</v>
      </c>
      <c r="BM36" s="22" t="e">
        <v>#N/A</v>
      </c>
      <c r="BN36" s="11">
        <v>439</v>
      </c>
      <c r="BO36" s="11">
        <v>451</v>
      </c>
      <c r="BP36" s="11">
        <v>469</v>
      </c>
      <c r="BQ36" s="11">
        <v>514</v>
      </c>
      <c r="BR36" s="11">
        <v>519</v>
      </c>
      <c r="BS36" s="11">
        <v>535</v>
      </c>
      <c r="BT36" s="11">
        <v>574</v>
      </c>
      <c r="BU36" s="11">
        <v>604</v>
      </c>
      <c r="BV36" s="11">
        <v>594</v>
      </c>
      <c r="BW36" s="11">
        <v>586</v>
      </c>
      <c r="BX36" s="11">
        <v>613</v>
      </c>
      <c r="BY36" s="11">
        <v>558</v>
      </c>
      <c r="BZ36" s="11">
        <v>562</v>
      </c>
      <c r="CA36" s="11">
        <v>594</v>
      </c>
      <c r="CB36" s="11">
        <v>577</v>
      </c>
      <c r="CC36" s="11">
        <v>689</v>
      </c>
      <c r="CD36" s="11">
        <v>741</v>
      </c>
      <c r="CE36" s="11">
        <v>741</v>
      </c>
      <c r="CF36" s="11">
        <v>778</v>
      </c>
      <c r="CG36" s="11">
        <v>846</v>
      </c>
      <c r="CH36" s="11">
        <v>848</v>
      </c>
      <c r="CI36" s="11">
        <v>860</v>
      </c>
      <c r="CJ36" s="11">
        <v>923</v>
      </c>
      <c r="CK36" s="11">
        <v>995</v>
      </c>
      <c r="CL36" s="11">
        <v>1019</v>
      </c>
      <c r="CM36" s="11" t="e">
        <v>#N/A</v>
      </c>
      <c r="CN36" s="11">
        <v>101</v>
      </c>
      <c r="CO36" s="11">
        <v>101</v>
      </c>
      <c r="CP36" s="11">
        <v>89</v>
      </c>
      <c r="CQ36" s="11">
        <v>87</v>
      </c>
      <c r="CR36" s="11">
        <v>85</v>
      </c>
      <c r="CS36" s="11">
        <v>76</v>
      </c>
      <c r="CT36" s="11">
        <v>69</v>
      </c>
      <c r="CU36" s="11">
        <v>86</v>
      </c>
      <c r="CV36" s="11">
        <v>75</v>
      </c>
      <c r="CW36" s="11">
        <v>81</v>
      </c>
      <c r="CX36" s="11">
        <v>76</v>
      </c>
      <c r="CY36" s="11">
        <v>80</v>
      </c>
      <c r="CZ36">
        <v>80</v>
      </c>
      <c r="DA36" s="11">
        <v>94</v>
      </c>
      <c r="DB36">
        <v>88</v>
      </c>
      <c r="DC36" s="11">
        <v>99</v>
      </c>
      <c r="DD36" s="11">
        <v>91</v>
      </c>
      <c r="DE36" s="11">
        <v>92</v>
      </c>
      <c r="DF36" s="11">
        <v>88</v>
      </c>
      <c r="DG36" s="11">
        <v>88</v>
      </c>
      <c r="DH36" s="11">
        <v>102</v>
      </c>
      <c r="DI36" s="11">
        <v>101</v>
      </c>
      <c r="DJ36" s="11">
        <v>90</v>
      </c>
      <c r="DK36" s="11">
        <v>92</v>
      </c>
      <c r="DL36" s="11">
        <v>99</v>
      </c>
      <c r="DM36" s="11" t="e">
        <v>#N/A</v>
      </c>
      <c r="DN36" s="11">
        <v>75</v>
      </c>
      <c r="DO36" s="11">
        <v>78</v>
      </c>
      <c r="DP36" s="11">
        <v>84</v>
      </c>
      <c r="DQ36" s="11">
        <v>74</v>
      </c>
      <c r="DR36" s="11">
        <v>80</v>
      </c>
      <c r="DS36" s="11">
        <v>83</v>
      </c>
      <c r="DT36" s="11">
        <v>83</v>
      </c>
      <c r="DU36" s="11">
        <v>94</v>
      </c>
      <c r="DV36" s="11">
        <v>103</v>
      </c>
      <c r="DW36" s="11">
        <v>93</v>
      </c>
      <c r="DX36" s="11">
        <v>93</v>
      </c>
      <c r="DY36" s="11">
        <v>107</v>
      </c>
      <c r="DZ36" s="11">
        <v>96</v>
      </c>
      <c r="EA36" s="11">
        <v>94</v>
      </c>
      <c r="EB36" s="11">
        <v>91</v>
      </c>
      <c r="EC36" s="11">
        <v>127</v>
      </c>
      <c r="ED36" s="11">
        <v>98</v>
      </c>
      <c r="EE36" s="11">
        <v>98</v>
      </c>
      <c r="EF36" s="11">
        <v>95</v>
      </c>
      <c r="EG36" s="11">
        <v>111</v>
      </c>
      <c r="EH36" s="11">
        <v>128</v>
      </c>
      <c r="EI36" s="11">
        <v>111</v>
      </c>
      <c r="EJ36" s="11">
        <v>140</v>
      </c>
      <c r="EK36" s="11">
        <v>145</v>
      </c>
      <c r="EL36" s="11">
        <v>119</v>
      </c>
      <c r="EM36" s="11" t="e">
        <v>#N/A</v>
      </c>
      <c r="EN36" s="11">
        <v>351</v>
      </c>
      <c r="EO36" s="11">
        <v>378</v>
      </c>
      <c r="EP36" s="11">
        <v>363</v>
      </c>
      <c r="EQ36" s="11">
        <v>421</v>
      </c>
      <c r="ER36" s="11">
        <v>369</v>
      </c>
      <c r="ES36" s="11">
        <v>393</v>
      </c>
      <c r="ET36" s="11">
        <v>387</v>
      </c>
      <c r="EU36" s="11">
        <v>407</v>
      </c>
      <c r="EV36" s="11">
        <v>416</v>
      </c>
      <c r="EW36" s="11">
        <v>364</v>
      </c>
      <c r="EX36" s="11">
        <v>386</v>
      </c>
      <c r="EY36" s="11">
        <v>441</v>
      </c>
      <c r="EZ36" s="11">
        <v>380</v>
      </c>
      <c r="FA36" s="11">
        <v>427</v>
      </c>
      <c r="FB36" s="11">
        <v>483</v>
      </c>
      <c r="FC36" s="11">
        <v>599</v>
      </c>
      <c r="FD36" s="11">
        <v>575</v>
      </c>
      <c r="FE36" s="11">
        <v>468</v>
      </c>
      <c r="FF36" s="11">
        <v>529</v>
      </c>
      <c r="FG36" s="11">
        <v>481</v>
      </c>
      <c r="FH36" s="11">
        <v>572</v>
      </c>
      <c r="FI36" s="11">
        <v>548</v>
      </c>
      <c r="FJ36" s="11">
        <v>634</v>
      </c>
      <c r="FK36" s="11">
        <v>643</v>
      </c>
      <c r="FL36" s="11">
        <v>505</v>
      </c>
      <c r="FM36" s="11" t="e">
        <v>#N/A</v>
      </c>
      <c r="FN36" s="11">
        <v>374</v>
      </c>
      <c r="FO36" s="11">
        <v>288</v>
      </c>
      <c r="FP36" s="11">
        <v>287</v>
      </c>
      <c r="FQ36" s="11">
        <v>312</v>
      </c>
      <c r="FR36" s="11">
        <v>359</v>
      </c>
      <c r="FS36" s="11">
        <v>371</v>
      </c>
      <c r="FT36" s="11">
        <v>365</v>
      </c>
      <c r="FU36" s="11">
        <v>329</v>
      </c>
      <c r="FV36" s="11">
        <v>355</v>
      </c>
      <c r="FW36" s="11">
        <v>388</v>
      </c>
      <c r="FX36" s="11">
        <v>363</v>
      </c>
      <c r="FY36" s="11">
        <v>398</v>
      </c>
      <c r="FZ36" s="11">
        <v>374</v>
      </c>
      <c r="GA36" s="11">
        <v>385</v>
      </c>
      <c r="GB36" s="11">
        <v>468</v>
      </c>
      <c r="GC36" s="11">
        <v>395</v>
      </c>
      <c r="GD36" s="11">
        <v>529</v>
      </c>
      <c r="GE36" s="11">
        <v>487</v>
      </c>
      <c r="GF36" s="11">
        <v>413</v>
      </c>
      <c r="GG36" s="11">
        <v>440</v>
      </c>
      <c r="GH36" s="11">
        <v>437</v>
      </c>
      <c r="GI36" s="11">
        <v>444</v>
      </c>
      <c r="GJ36" s="11">
        <v>428</v>
      </c>
      <c r="GK36" s="11">
        <v>461</v>
      </c>
      <c r="GL36" s="11">
        <v>475</v>
      </c>
      <c r="GM36" s="11" t="e">
        <v>#N/A</v>
      </c>
      <c r="GN36">
        <v>9914</v>
      </c>
      <c r="GO36">
        <v>9977</v>
      </c>
      <c r="GP36">
        <v>10025</v>
      </c>
      <c r="GQ36">
        <v>10068</v>
      </c>
      <c r="GR36">
        <v>10112</v>
      </c>
      <c r="GS36">
        <v>10153</v>
      </c>
      <c r="GT36">
        <v>10193</v>
      </c>
      <c r="GU36">
        <v>10235</v>
      </c>
      <c r="GV36">
        <v>10267</v>
      </c>
      <c r="GW36">
        <v>10305</v>
      </c>
      <c r="GX36">
        <v>10338</v>
      </c>
      <c r="GY36">
        <v>10360</v>
      </c>
      <c r="GZ36">
        <v>10368</v>
      </c>
      <c r="HA36">
        <v>10383</v>
      </c>
      <c r="HB36">
        <v>10381</v>
      </c>
      <c r="HC36">
        <v>10385</v>
      </c>
      <c r="HD36">
        <v>10387</v>
      </c>
      <c r="HE36">
        <v>10375</v>
      </c>
      <c r="HF36">
        <v>10368</v>
      </c>
      <c r="HG36">
        <v>10362</v>
      </c>
      <c r="HH36">
        <v>10354</v>
      </c>
      <c r="HI36">
        <v>10346</v>
      </c>
      <c r="HJ36">
        <v>10340</v>
      </c>
      <c r="HK36">
        <v>10327</v>
      </c>
      <c r="HL36">
        <v>10315</v>
      </c>
      <c r="HM36">
        <v>10292</v>
      </c>
      <c r="HN36">
        <v>10270</v>
      </c>
      <c r="HO36">
        <v>44.69</v>
      </c>
      <c r="HP36">
        <v>44.8</v>
      </c>
      <c r="HQ36">
        <v>44.98</v>
      </c>
      <c r="HR36">
        <v>45.07</v>
      </c>
      <c r="HS36">
        <v>45.3</v>
      </c>
      <c r="HT36">
        <v>45.51</v>
      </c>
      <c r="HU36">
        <v>45.64</v>
      </c>
      <c r="HV36">
        <v>45.8</v>
      </c>
      <c r="HW36">
        <v>46</v>
      </c>
      <c r="HX36">
        <v>46.33</v>
      </c>
      <c r="HY36">
        <v>46.63</v>
      </c>
      <c r="HZ36">
        <v>46.95</v>
      </c>
      <c r="IA36">
        <v>47.17</v>
      </c>
      <c r="IB36">
        <v>47.46</v>
      </c>
      <c r="IC36">
        <v>47.76</v>
      </c>
      <c r="ID36">
        <v>48.05</v>
      </c>
      <c r="IE36">
        <v>48.33</v>
      </c>
      <c r="IF36">
        <v>48.61</v>
      </c>
      <c r="IG36">
        <v>48.87</v>
      </c>
      <c r="IH36">
        <v>49.1</v>
      </c>
      <c r="II36">
        <v>49.28</v>
      </c>
      <c r="IJ36">
        <v>49.49</v>
      </c>
      <c r="IK36">
        <v>49.7</v>
      </c>
      <c r="IL36">
        <v>49.89</v>
      </c>
      <c r="IM36">
        <v>50.08</v>
      </c>
      <c r="IN36">
        <v>50.19</v>
      </c>
      <c r="IO36">
        <v>50.25</v>
      </c>
      <c r="IP36">
        <v>92</v>
      </c>
      <c r="IQ36">
        <v>91</v>
      </c>
      <c r="IR36">
        <v>93</v>
      </c>
      <c r="IS36">
        <v>91</v>
      </c>
      <c r="IT36">
        <v>88</v>
      </c>
      <c r="IU36">
        <v>89</v>
      </c>
      <c r="IV36">
        <v>88</v>
      </c>
      <c r="IW36">
        <v>86</v>
      </c>
      <c r="IX36">
        <v>86</v>
      </c>
      <c r="IY36">
        <v>84</v>
      </c>
      <c r="IZ36">
        <v>83</v>
      </c>
      <c r="JA36">
        <v>82</v>
      </c>
      <c r="JB36">
        <v>80</v>
      </c>
      <c r="JC36">
        <v>80</v>
      </c>
      <c r="JD36">
        <v>78</v>
      </c>
      <c r="JE36">
        <v>78</v>
      </c>
      <c r="JF36">
        <v>78</v>
      </c>
      <c r="JG36">
        <v>77</v>
      </c>
      <c r="JH36">
        <v>77</v>
      </c>
      <c r="JI36">
        <v>78</v>
      </c>
      <c r="JJ36">
        <v>78</v>
      </c>
      <c r="JK36">
        <v>78</v>
      </c>
      <c r="JL36">
        <v>79</v>
      </c>
      <c r="JM36">
        <v>80</v>
      </c>
      <c r="JN36">
        <v>80</v>
      </c>
      <c r="JO36">
        <v>80</v>
      </c>
      <c r="JP36">
        <v>81</v>
      </c>
      <c r="JQ36">
        <v>110</v>
      </c>
      <c r="JR36">
        <v>113</v>
      </c>
      <c r="JS36">
        <v>118</v>
      </c>
      <c r="JT36">
        <v>120</v>
      </c>
      <c r="JU36">
        <v>123</v>
      </c>
      <c r="JV36">
        <v>122</v>
      </c>
      <c r="JW36">
        <v>123</v>
      </c>
      <c r="JX36">
        <v>123</v>
      </c>
      <c r="JY36">
        <v>129</v>
      </c>
      <c r="JZ36">
        <v>125</v>
      </c>
      <c r="KA36">
        <v>127</v>
      </c>
      <c r="KB36">
        <v>128</v>
      </c>
      <c r="KC36">
        <v>134</v>
      </c>
      <c r="KD36">
        <v>132</v>
      </c>
      <c r="KE36">
        <v>136</v>
      </c>
      <c r="KF36">
        <v>134</v>
      </c>
      <c r="KG36">
        <v>136</v>
      </c>
      <c r="KH36">
        <v>146</v>
      </c>
      <c r="KI36">
        <v>148</v>
      </c>
      <c r="KJ36">
        <v>144</v>
      </c>
      <c r="KK36">
        <v>149</v>
      </c>
      <c r="KL36">
        <v>154</v>
      </c>
      <c r="KM36">
        <v>153</v>
      </c>
      <c r="KN36">
        <v>161</v>
      </c>
      <c r="KO36">
        <v>164</v>
      </c>
      <c r="KP36">
        <v>171</v>
      </c>
      <c r="KQ36">
        <v>174</v>
      </c>
      <c r="KR36">
        <v>78</v>
      </c>
      <c r="KS36">
        <v>85</v>
      </c>
      <c r="KT36">
        <v>73</v>
      </c>
      <c r="KU36">
        <v>72</v>
      </c>
      <c r="KV36">
        <v>79</v>
      </c>
      <c r="KW36">
        <v>74</v>
      </c>
      <c r="KX36">
        <v>75</v>
      </c>
      <c r="KY36">
        <v>79</v>
      </c>
      <c r="KZ36">
        <v>75</v>
      </c>
      <c r="LA36">
        <v>79</v>
      </c>
      <c r="LB36">
        <v>77</v>
      </c>
      <c r="LC36">
        <v>68</v>
      </c>
      <c r="LD36">
        <v>62</v>
      </c>
      <c r="LE36">
        <v>67</v>
      </c>
      <c r="LF36">
        <v>56</v>
      </c>
      <c r="LG36">
        <v>60</v>
      </c>
      <c r="LH36">
        <v>60</v>
      </c>
      <c r="LI36">
        <v>57</v>
      </c>
      <c r="LJ36">
        <v>64</v>
      </c>
      <c r="LK36">
        <v>60</v>
      </c>
      <c r="LL36">
        <v>63</v>
      </c>
      <c r="LM36">
        <v>68</v>
      </c>
      <c r="LN36">
        <v>68</v>
      </c>
      <c r="LO36">
        <v>68</v>
      </c>
      <c r="LP36">
        <v>72</v>
      </c>
      <c r="LQ36">
        <v>68</v>
      </c>
      <c r="LR36">
        <v>71</v>
      </c>
    </row>
    <row r="37" spans="2:330" x14ac:dyDescent="0.35">
      <c r="B37" s="2" t="s">
        <v>40</v>
      </c>
      <c r="C37" s="1" t="s">
        <v>341</v>
      </c>
      <c r="D37" s="1" t="s">
        <v>151</v>
      </c>
      <c r="E37" s="1">
        <v>5554064</v>
      </c>
      <c r="F37" s="11">
        <v>7879</v>
      </c>
      <c r="G37" s="11">
        <v>7961</v>
      </c>
      <c r="H37" s="11">
        <v>8424</v>
      </c>
      <c r="I37" s="11">
        <v>9719</v>
      </c>
      <c r="J37" t="e">
        <v>#N/A</v>
      </c>
      <c r="K37" t="e">
        <v>#N/A</v>
      </c>
      <c r="L37" s="11">
        <v>38</v>
      </c>
      <c r="M37" s="11">
        <v>152</v>
      </c>
      <c r="N37" s="11">
        <v>12789</v>
      </c>
      <c r="O37" s="11">
        <v>12940</v>
      </c>
      <c r="P37" s="11">
        <v>12906</v>
      </c>
      <c r="Q37" s="11">
        <v>12986</v>
      </c>
      <c r="R37" s="11">
        <v>12861</v>
      </c>
      <c r="S37" s="11">
        <v>12988</v>
      </c>
      <c r="T37" s="11">
        <v>13014</v>
      </c>
      <c r="U37" s="11">
        <v>13090</v>
      </c>
      <c r="V37" s="11">
        <v>13036</v>
      </c>
      <c r="W37" s="11">
        <v>12976</v>
      </c>
      <c r="X37" s="11">
        <v>12978</v>
      </c>
      <c r="Y37" s="11">
        <v>13011</v>
      </c>
      <c r="Z37" s="11">
        <v>12987</v>
      </c>
      <c r="AA37" s="11">
        <v>12936</v>
      </c>
      <c r="AB37" s="11">
        <v>12986</v>
      </c>
      <c r="AC37" s="11">
        <v>13192</v>
      </c>
      <c r="AD37" s="11">
        <v>13044</v>
      </c>
      <c r="AE37" s="11">
        <v>12989</v>
      </c>
      <c r="AF37" s="11">
        <v>13130</v>
      </c>
      <c r="AG37" s="11">
        <v>13107</v>
      </c>
      <c r="AH37" s="11">
        <v>13112</v>
      </c>
      <c r="AI37" s="11">
        <v>13198</v>
      </c>
      <c r="AJ37" s="11">
        <v>12673</v>
      </c>
      <c r="AK37" s="11">
        <v>12748</v>
      </c>
      <c r="AL37" s="11">
        <v>12678</v>
      </c>
      <c r="AM37" s="11" t="e">
        <v>#N/A</v>
      </c>
      <c r="AN37" s="22">
        <v>35.42</v>
      </c>
      <c r="AO37" s="22">
        <v>35.9</v>
      </c>
      <c r="AP37" s="22">
        <v>36.65</v>
      </c>
      <c r="AQ37" s="22">
        <v>37.369999999999997</v>
      </c>
      <c r="AR37" s="22">
        <v>38.090000000000003</v>
      </c>
      <c r="AS37" s="22">
        <v>38.69</v>
      </c>
      <c r="AT37" s="22">
        <v>39.380000000000003</v>
      </c>
      <c r="AU37" s="22">
        <v>39.880000000000003</v>
      </c>
      <c r="AV37" s="22">
        <v>40.46</v>
      </c>
      <c r="AW37" s="22">
        <v>41.19</v>
      </c>
      <c r="AX37" s="22">
        <v>41.73</v>
      </c>
      <c r="AY37" s="22">
        <v>42.6</v>
      </c>
      <c r="AZ37" s="22">
        <v>43.09</v>
      </c>
      <c r="BA37" s="22">
        <v>43.49</v>
      </c>
      <c r="BB37" s="22">
        <v>43.78</v>
      </c>
      <c r="BC37" s="22">
        <v>43.87</v>
      </c>
      <c r="BD37" s="22">
        <v>44.38</v>
      </c>
      <c r="BE37" s="22">
        <v>44.62</v>
      </c>
      <c r="BF37" s="22">
        <v>44.72</v>
      </c>
      <c r="BG37" s="22">
        <v>44.99</v>
      </c>
      <c r="BH37" s="22">
        <v>45.34</v>
      </c>
      <c r="BI37" s="22">
        <v>45.42</v>
      </c>
      <c r="BJ37" s="22">
        <v>45.79</v>
      </c>
      <c r="BK37" s="22">
        <v>45.61</v>
      </c>
      <c r="BL37" s="22">
        <v>45.99</v>
      </c>
      <c r="BM37" s="22" t="e">
        <v>#N/A</v>
      </c>
      <c r="BN37" s="11">
        <v>450</v>
      </c>
      <c r="BO37" s="11">
        <v>439</v>
      </c>
      <c r="BP37" s="11">
        <v>432</v>
      </c>
      <c r="BQ37" s="11">
        <v>417</v>
      </c>
      <c r="BR37" s="11">
        <v>373</v>
      </c>
      <c r="BS37" s="11">
        <v>347</v>
      </c>
      <c r="BT37" s="11">
        <v>346</v>
      </c>
      <c r="BU37" s="11">
        <v>352</v>
      </c>
      <c r="BV37" s="11">
        <v>362</v>
      </c>
      <c r="BW37" s="11">
        <v>339</v>
      </c>
      <c r="BX37" s="11">
        <v>355</v>
      </c>
      <c r="BY37" s="11">
        <v>402</v>
      </c>
      <c r="BZ37" s="11">
        <v>414</v>
      </c>
      <c r="CA37" s="11">
        <v>439</v>
      </c>
      <c r="CB37" s="11">
        <v>503</v>
      </c>
      <c r="CC37" s="11">
        <v>749</v>
      </c>
      <c r="CD37" s="11">
        <v>682</v>
      </c>
      <c r="CE37" s="11">
        <v>665</v>
      </c>
      <c r="CF37" s="11">
        <v>639</v>
      </c>
      <c r="CG37" s="11">
        <v>663</v>
      </c>
      <c r="CH37" s="11">
        <v>702</v>
      </c>
      <c r="CI37" s="11">
        <v>759</v>
      </c>
      <c r="CJ37" s="11">
        <v>798</v>
      </c>
      <c r="CK37" s="11">
        <v>933</v>
      </c>
      <c r="CL37" s="11">
        <v>940</v>
      </c>
      <c r="CM37" s="11" t="e">
        <v>#N/A</v>
      </c>
      <c r="CN37" s="11">
        <v>159</v>
      </c>
      <c r="CO37" s="11">
        <v>147</v>
      </c>
      <c r="CP37" s="11">
        <v>143</v>
      </c>
      <c r="CQ37" s="11">
        <v>131</v>
      </c>
      <c r="CR37" s="11">
        <v>120</v>
      </c>
      <c r="CS37" s="11">
        <v>145</v>
      </c>
      <c r="CT37" s="11">
        <v>116</v>
      </c>
      <c r="CU37" s="11">
        <v>121</v>
      </c>
      <c r="CV37" s="11">
        <v>121</v>
      </c>
      <c r="CW37" s="11">
        <v>108</v>
      </c>
      <c r="CX37" s="11">
        <v>122</v>
      </c>
      <c r="CY37" s="11">
        <v>113</v>
      </c>
      <c r="CZ37">
        <v>119</v>
      </c>
      <c r="DA37" s="11">
        <v>105</v>
      </c>
      <c r="DB37">
        <v>112</v>
      </c>
      <c r="DC37" s="11">
        <v>132</v>
      </c>
      <c r="DD37" s="11">
        <v>107</v>
      </c>
      <c r="DE37" s="11">
        <v>133</v>
      </c>
      <c r="DF37" s="11">
        <v>137</v>
      </c>
      <c r="DG37" s="11">
        <v>121</v>
      </c>
      <c r="DH37" s="11">
        <v>144</v>
      </c>
      <c r="DI37" s="11">
        <v>145</v>
      </c>
      <c r="DJ37" s="11">
        <v>135</v>
      </c>
      <c r="DK37" s="11">
        <v>118</v>
      </c>
      <c r="DL37" s="11">
        <v>106</v>
      </c>
      <c r="DM37" s="11" t="e">
        <v>#N/A</v>
      </c>
      <c r="DN37" s="11">
        <v>84</v>
      </c>
      <c r="DO37" s="11">
        <v>74</v>
      </c>
      <c r="DP37" s="11">
        <v>94</v>
      </c>
      <c r="DQ37" s="11">
        <v>97</v>
      </c>
      <c r="DR37" s="11">
        <v>103</v>
      </c>
      <c r="DS37" s="11">
        <v>92</v>
      </c>
      <c r="DT37" s="11">
        <v>88</v>
      </c>
      <c r="DU37" s="11">
        <v>99</v>
      </c>
      <c r="DV37" s="11">
        <v>115</v>
      </c>
      <c r="DW37" s="11">
        <v>93</v>
      </c>
      <c r="DX37" s="11">
        <v>114</v>
      </c>
      <c r="DY37" s="11">
        <v>117</v>
      </c>
      <c r="DZ37" s="11">
        <v>108</v>
      </c>
      <c r="EA37" s="11">
        <v>133</v>
      </c>
      <c r="EB37" s="11">
        <v>118</v>
      </c>
      <c r="EC37" s="11">
        <v>115</v>
      </c>
      <c r="ED37" s="11">
        <v>119</v>
      </c>
      <c r="EE37" s="11">
        <v>121</v>
      </c>
      <c r="EF37" s="11">
        <v>118</v>
      </c>
      <c r="EG37" s="11">
        <v>109</v>
      </c>
      <c r="EH37" s="11">
        <v>106</v>
      </c>
      <c r="EI37" s="11">
        <v>122</v>
      </c>
      <c r="EJ37" s="11">
        <v>131</v>
      </c>
      <c r="EK37" s="11">
        <v>140</v>
      </c>
      <c r="EL37" s="11">
        <v>157</v>
      </c>
      <c r="EM37" s="11" t="e">
        <v>#N/A</v>
      </c>
      <c r="EN37" s="11">
        <v>551</v>
      </c>
      <c r="EO37" s="11">
        <v>596</v>
      </c>
      <c r="EP37" s="11">
        <v>471</v>
      </c>
      <c r="EQ37" s="11">
        <v>485</v>
      </c>
      <c r="ER37" s="11">
        <v>406</v>
      </c>
      <c r="ES37" s="11">
        <v>563</v>
      </c>
      <c r="ET37" s="11">
        <v>514</v>
      </c>
      <c r="EU37" s="11">
        <v>533</v>
      </c>
      <c r="EV37" s="11">
        <v>446</v>
      </c>
      <c r="EW37" s="11">
        <v>510</v>
      </c>
      <c r="EX37" s="11">
        <v>515</v>
      </c>
      <c r="EY37" s="11">
        <v>578</v>
      </c>
      <c r="EZ37" s="11">
        <v>491</v>
      </c>
      <c r="FA37" s="11">
        <v>583</v>
      </c>
      <c r="FB37" s="11">
        <v>644</v>
      </c>
      <c r="FC37" s="11">
        <v>779</v>
      </c>
      <c r="FD37" s="11">
        <v>602</v>
      </c>
      <c r="FE37" s="11">
        <v>575</v>
      </c>
      <c r="FF37" s="11">
        <v>645</v>
      </c>
      <c r="FG37" s="11">
        <v>575</v>
      </c>
      <c r="FH37" s="11">
        <v>533</v>
      </c>
      <c r="FI37" s="11">
        <v>576</v>
      </c>
      <c r="FJ37" s="11">
        <v>674</v>
      </c>
      <c r="FK37" s="11">
        <v>700</v>
      </c>
      <c r="FL37" s="11">
        <v>662</v>
      </c>
      <c r="FM37" s="11" t="e">
        <v>#N/A</v>
      </c>
      <c r="FN37" s="11">
        <v>490</v>
      </c>
      <c r="FO37" s="11">
        <v>518</v>
      </c>
      <c r="FP37" s="11">
        <v>554</v>
      </c>
      <c r="FQ37" s="11">
        <v>439</v>
      </c>
      <c r="FR37" s="11">
        <v>548</v>
      </c>
      <c r="FS37" s="11">
        <v>489</v>
      </c>
      <c r="FT37" s="11">
        <v>516</v>
      </c>
      <c r="FU37" s="11">
        <v>479</v>
      </c>
      <c r="FV37" s="11">
        <v>507</v>
      </c>
      <c r="FW37" s="11">
        <v>585</v>
      </c>
      <c r="FX37" s="11">
        <v>519</v>
      </c>
      <c r="FY37" s="11">
        <v>604</v>
      </c>
      <c r="FZ37" s="11">
        <v>533</v>
      </c>
      <c r="GA37" s="11">
        <v>608</v>
      </c>
      <c r="GB37" s="11">
        <v>594</v>
      </c>
      <c r="GC37" s="11">
        <v>592</v>
      </c>
      <c r="GD37" s="11">
        <v>734</v>
      </c>
      <c r="GE37" s="11">
        <v>641</v>
      </c>
      <c r="GF37" s="11">
        <v>522</v>
      </c>
      <c r="GG37" s="11">
        <v>608</v>
      </c>
      <c r="GH37" s="11">
        <v>567</v>
      </c>
      <c r="GI37" s="11">
        <v>507</v>
      </c>
      <c r="GJ37" s="11">
        <v>569</v>
      </c>
      <c r="GK37" s="11">
        <v>602</v>
      </c>
      <c r="GL37" s="11">
        <v>678</v>
      </c>
      <c r="GM37" s="11" t="e">
        <v>#N/A</v>
      </c>
      <c r="GN37">
        <v>12770</v>
      </c>
      <c r="GO37">
        <v>12800</v>
      </c>
      <c r="GP37">
        <v>12824</v>
      </c>
      <c r="GQ37">
        <v>12851</v>
      </c>
      <c r="GR37">
        <v>12877</v>
      </c>
      <c r="GS37">
        <v>12887</v>
      </c>
      <c r="GT37">
        <v>12900</v>
      </c>
      <c r="GU37">
        <v>12909</v>
      </c>
      <c r="GV37">
        <v>12919</v>
      </c>
      <c r="GW37">
        <v>12917</v>
      </c>
      <c r="GX37">
        <v>12921</v>
      </c>
      <c r="GY37">
        <v>12906</v>
      </c>
      <c r="GZ37">
        <v>12893</v>
      </c>
      <c r="HA37">
        <v>12873</v>
      </c>
      <c r="HB37">
        <v>12847</v>
      </c>
      <c r="HC37">
        <v>12825</v>
      </c>
      <c r="HD37">
        <v>12796</v>
      </c>
      <c r="HE37">
        <v>12756</v>
      </c>
      <c r="HF37">
        <v>12717</v>
      </c>
      <c r="HG37">
        <v>12683</v>
      </c>
      <c r="HH37">
        <v>12644</v>
      </c>
      <c r="HI37">
        <v>12604</v>
      </c>
      <c r="HJ37">
        <v>12559</v>
      </c>
      <c r="HK37">
        <v>12513</v>
      </c>
      <c r="HL37">
        <v>12481</v>
      </c>
      <c r="HM37">
        <v>12441</v>
      </c>
      <c r="HN37">
        <v>12396</v>
      </c>
      <c r="HO37">
        <v>45.59</v>
      </c>
      <c r="HP37">
        <v>45.59</v>
      </c>
      <c r="HQ37">
        <v>45.63</v>
      </c>
      <c r="HR37">
        <v>45.73</v>
      </c>
      <c r="HS37">
        <v>45.84</v>
      </c>
      <c r="HT37">
        <v>45.82</v>
      </c>
      <c r="HU37">
        <v>45.87</v>
      </c>
      <c r="HV37">
        <v>46.05</v>
      </c>
      <c r="HW37">
        <v>46.33</v>
      </c>
      <c r="HX37">
        <v>46.54</v>
      </c>
      <c r="HY37">
        <v>46.74</v>
      </c>
      <c r="HZ37">
        <v>46.98</v>
      </c>
      <c r="IA37">
        <v>47.26</v>
      </c>
      <c r="IB37">
        <v>47.48</v>
      </c>
      <c r="IC37">
        <v>47.7</v>
      </c>
      <c r="ID37">
        <v>47.92</v>
      </c>
      <c r="IE37">
        <v>48.15</v>
      </c>
      <c r="IF37">
        <v>48.35</v>
      </c>
      <c r="IG37">
        <v>48.56</v>
      </c>
      <c r="IH37">
        <v>48.78</v>
      </c>
      <c r="II37">
        <v>48.98</v>
      </c>
      <c r="IJ37">
        <v>49.12</v>
      </c>
      <c r="IK37">
        <v>49.25</v>
      </c>
      <c r="IL37">
        <v>49.34</v>
      </c>
      <c r="IM37">
        <v>49.41</v>
      </c>
      <c r="IN37">
        <v>49.43</v>
      </c>
      <c r="IO37">
        <v>49.43</v>
      </c>
      <c r="IP37">
        <v>113</v>
      </c>
      <c r="IQ37">
        <v>119</v>
      </c>
      <c r="IR37">
        <v>120</v>
      </c>
      <c r="IS37">
        <v>119</v>
      </c>
      <c r="IT37">
        <v>118</v>
      </c>
      <c r="IU37">
        <v>116</v>
      </c>
      <c r="IV37">
        <v>115</v>
      </c>
      <c r="IW37">
        <v>113</v>
      </c>
      <c r="IX37">
        <v>111</v>
      </c>
      <c r="IY37">
        <v>107</v>
      </c>
      <c r="IZ37">
        <v>107</v>
      </c>
      <c r="JA37">
        <v>105</v>
      </c>
      <c r="JB37">
        <v>103</v>
      </c>
      <c r="JC37">
        <v>102</v>
      </c>
      <c r="JD37">
        <v>101</v>
      </c>
      <c r="JE37">
        <v>101</v>
      </c>
      <c r="JF37">
        <v>101</v>
      </c>
      <c r="JG37">
        <v>100</v>
      </c>
      <c r="JH37">
        <v>101</v>
      </c>
      <c r="JI37">
        <v>101</v>
      </c>
      <c r="JJ37">
        <v>102</v>
      </c>
      <c r="JK37">
        <v>103</v>
      </c>
      <c r="JL37">
        <v>103</v>
      </c>
      <c r="JM37">
        <v>103</v>
      </c>
      <c r="JN37">
        <v>105</v>
      </c>
      <c r="JO37">
        <v>105</v>
      </c>
      <c r="JP37">
        <v>106</v>
      </c>
      <c r="JQ37">
        <v>136</v>
      </c>
      <c r="JR37">
        <v>139</v>
      </c>
      <c r="JS37">
        <v>142</v>
      </c>
      <c r="JT37">
        <v>139</v>
      </c>
      <c r="JU37">
        <v>143</v>
      </c>
      <c r="JV37">
        <v>147</v>
      </c>
      <c r="JW37">
        <v>150</v>
      </c>
      <c r="JX37">
        <v>148</v>
      </c>
      <c r="JY37">
        <v>146</v>
      </c>
      <c r="JZ37">
        <v>150</v>
      </c>
      <c r="KA37">
        <v>152</v>
      </c>
      <c r="KB37">
        <v>154</v>
      </c>
      <c r="KC37">
        <v>155</v>
      </c>
      <c r="KD37">
        <v>159</v>
      </c>
      <c r="KE37">
        <v>162</v>
      </c>
      <c r="KF37">
        <v>158</v>
      </c>
      <c r="KG37">
        <v>165</v>
      </c>
      <c r="KH37">
        <v>171</v>
      </c>
      <c r="KI37">
        <v>171</v>
      </c>
      <c r="KJ37">
        <v>174</v>
      </c>
      <c r="KK37">
        <v>179</v>
      </c>
      <c r="KL37">
        <v>182</v>
      </c>
      <c r="KM37">
        <v>189</v>
      </c>
      <c r="KN37">
        <v>191</v>
      </c>
      <c r="KO37">
        <v>183</v>
      </c>
      <c r="KP37">
        <v>190</v>
      </c>
      <c r="KQ37">
        <v>193</v>
      </c>
      <c r="KR37">
        <v>45</v>
      </c>
      <c r="KS37">
        <v>50</v>
      </c>
      <c r="KT37">
        <v>46</v>
      </c>
      <c r="KU37">
        <v>47</v>
      </c>
      <c r="KV37">
        <v>51</v>
      </c>
      <c r="KW37">
        <v>41</v>
      </c>
      <c r="KX37">
        <v>48</v>
      </c>
      <c r="KY37">
        <v>44</v>
      </c>
      <c r="KZ37">
        <v>45</v>
      </c>
      <c r="LA37">
        <v>41</v>
      </c>
      <c r="LB37">
        <v>49</v>
      </c>
      <c r="LC37">
        <v>34</v>
      </c>
      <c r="LD37">
        <v>39</v>
      </c>
      <c r="LE37">
        <v>37</v>
      </c>
      <c r="LF37">
        <v>35</v>
      </c>
      <c r="LG37">
        <v>35</v>
      </c>
      <c r="LH37">
        <v>35</v>
      </c>
      <c r="LI37">
        <v>31</v>
      </c>
      <c r="LJ37">
        <v>31</v>
      </c>
      <c r="LK37">
        <v>39</v>
      </c>
      <c r="LL37">
        <v>38</v>
      </c>
      <c r="LM37">
        <v>39</v>
      </c>
      <c r="LN37">
        <v>41</v>
      </c>
      <c r="LO37">
        <v>42</v>
      </c>
      <c r="LP37">
        <v>46</v>
      </c>
      <c r="LQ37">
        <v>45</v>
      </c>
      <c r="LR37">
        <v>42</v>
      </c>
    </row>
    <row r="38" spans="2:330" x14ac:dyDescent="0.35">
      <c r="B38" s="2" t="s">
        <v>41</v>
      </c>
      <c r="C38" s="1" t="s">
        <v>342</v>
      </c>
      <c r="D38" s="1" t="s">
        <v>152</v>
      </c>
      <c r="E38" s="1">
        <v>5554068</v>
      </c>
      <c r="F38" s="11">
        <v>12775</v>
      </c>
      <c r="G38" s="11">
        <v>14352</v>
      </c>
      <c r="H38" s="11">
        <v>17067</v>
      </c>
      <c r="I38" s="11">
        <v>18607</v>
      </c>
      <c r="J38" t="e">
        <v>#N/A</v>
      </c>
      <c r="K38" t="e">
        <v>#N/A</v>
      </c>
      <c r="L38" s="11">
        <v>326</v>
      </c>
      <c r="M38" s="11">
        <v>513</v>
      </c>
      <c r="N38" s="11">
        <v>21718</v>
      </c>
      <c r="O38" s="11">
        <v>21931</v>
      </c>
      <c r="P38" s="11">
        <v>22030</v>
      </c>
      <c r="Q38" s="11">
        <v>22220</v>
      </c>
      <c r="R38" s="11">
        <v>22387</v>
      </c>
      <c r="S38" s="11">
        <v>22587</v>
      </c>
      <c r="T38" s="11">
        <v>22723</v>
      </c>
      <c r="U38" s="11">
        <v>22775</v>
      </c>
      <c r="V38" s="11">
        <v>22775</v>
      </c>
      <c r="W38" s="11">
        <v>22641</v>
      </c>
      <c r="X38" s="11">
        <v>22551</v>
      </c>
      <c r="Y38" s="11">
        <v>22380</v>
      </c>
      <c r="Z38" s="11">
        <v>22395</v>
      </c>
      <c r="AA38" s="11">
        <v>22389</v>
      </c>
      <c r="AB38" s="11">
        <v>22462</v>
      </c>
      <c r="AC38" s="11">
        <v>22688</v>
      </c>
      <c r="AD38" s="11">
        <v>22611</v>
      </c>
      <c r="AE38" s="11">
        <v>22561</v>
      </c>
      <c r="AF38" s="11">
        <v>22641</v>
      </c>
      <c r="AG38" s="11">
        <v>22670</v>
      </c>
      <c r="AH38" s="11">
        <v>22676</v>
      </c>
      <c r="AI38" s="11">
        <v>22758</v>
      </c>
      <c r="AJ38" s="11">
        <v>22992</v>
      </c>
      <c r="AK38" s="11">
        <v>23108</v>
      </c>
      <c r="AL38" s="11">
        <v>23099</v>
      </c>
      <c r="AM38" s="11" t="e">
        <v>#N/A</v>
      </c>
      <c r="AN38" s="22">
        <v>35.44</v>
      </c>
      <c r="AO38" s="22">
        <v>35.9</v>
      </c>
      <c r="AP38" s="22">
        <v>36.479999999999997</v>
      </c>
      <c r="AQ38" s="22">
        <v>37</v>
      </c>
      <c r="AR38" s="22">
        <v>37.590000000000003</v>
      </c>
      <c r="AS38" s="22">
        <v>38.21</v>
      </c>
      <c r="AT38" s="22">
        <v>38.869999999999997</v>
      </c>
      <c r="AU38" s="22">
        <v>39.39</v>
      </c>
      <c r="AV38" s="22">
        <v>39.9</v>
      </c>
      <c r="AW38" s="22">
        <v>40.64</v>
      </c>
      <c r="AX38" s="22">
        <v>41.32</v>
      </c>
      <c r="AY38" s="22">
        <v>42.05</v>
      </c>
      <c r="AZ38" s="22">
        <v>42.49</v>
      </c>
      <c r="BA38" s="22">
        <v>43.09</v>
      </c>
      <c r="BB38" s="22">
        <v>43.43</v>
      </c>
      <c r="BC38" s="22">
        <v>43.53</v>
      </c>
      <c r="BD38" s="22">
        <v>43.92</v>
      </c>
      <c r="BE38" s="22">
        <v>44.07</v>
      </c>
      <c r="BF38" s="22">
        <v>44.16</v>
      </c>
      <c r="BG38" s="22">
        <v>44.22</v>
      </c>
      <c r="BH38" s="22">
        <v>44.33</v>
      </c>
      <c r="BI38" s="22">
        <v>44.35</v>
      </c>
      <c r="BJ38" s="22">
        <v>44.16</v>
      </c>
      <c r="BK38" s="22">
        <v>44.12</v>
      </c>
      <c r="BL38" s="22">
        <v>44.43</v>
      </c>
      <c r="BM38" s="22" t="e">
        <v>#N/A</v>
      </c>
      <c r="BN38" s="11">
        <v>959</v>
      </c>
      <c r="BO38" s="11">
        <v>958</v>
      </c>
      <c r="BP38" s="11">
        <v>926</v>
      </c>
      <c r="BQ38" s="11">
        <v>1018</v>
      </c>
      <c r="BR38" s="11">
        <v>1101</v>
      </c>
      <c r="BS38" s="11">
        <v>1131</v>
      </c>
      <c r="BT38" s="11">
        <v>1114</v>
      </c>
      <c r="BU38" s="11">
        <v>1174</v>
      </c>
      <c r="BV38" s="11">
        <v>1208</v>
      </c>
      <c r="BW38" s="11">
        <v>1168</v>
      </c>
      <c r="BX38" s="11">
        <v>1198</v>
      </c>
      <c r="BY38" s="11">
        <v>1196</v>
      </c>
      <c r="BZ38" s="11">
        <v>1226</v>
      </c>
      <c r="CA38" s="11">
        <v>1249</v>
      </c>
      <c r="CB38" s="11">
        <v>1261</v>
      </c>
      <c r="CC38" s="11">
        <v>1546</v>
      </c>
      <c r="CD38" s="11">
        <v>1542</v>
      </c>
      <c r="CE38" s="11">
        <v>1571</v>
      </c>
      <c r="CF38" s="11">
        <v>1583</v>
      </c>
      <c r="CG38" s="11">
        <v>1604</v>
      </c>
      <c r="CH38" s="11">
        <v>1594</v>
      </c>
      <c r="CI38" s="11">
        <v>1662</v>
      </c>
      <c r="CJ38" s="11">
        <v>2031</v>
      </c>
      <c r="CK38" s="11">
        <v>2048</v>
      </c>
      <c r="CL38" s="11">
        <v>2015</v>
      </c>
      <c r="CM38" s="11" t="e">
        <v>#N/A</v>
      </c>
      <c r="CN38" s="11">
        <v>281</v>
      </c>
      <c r="CO38" s="11">
        <v>265</v>
      </c>
      <c r="CP38" s="11">
        <v>243</v>
      </c>
      <c r="CQ38" s="11">
        <v>231</v>
      </c>
      <c r="CR38" s="11">
        <v>232</v>
      </c>
      <c r="CS38" s="11">
        <v>240</v>
      </c>
      <c r="CT38" s="11">
        <v>216</v>
      </c>
      <c r="CU38" s="11">
        <v>209</v>
      </c>
      <c r="CV38" s="11">
        <v>236</v>
      </c>
      <c r="CW38" s="11">
        <v>195</v>
      </c>
      <c r="CX38" s="11">
        <v>203</v>
      </c>
      <c r="CY38" s="11">
        <v>185</v>
      </c>
      <c r="CZ38">
        <v>210</v>
      </c>
      <c r="DA38" s="11">
        <v>185</v>
      </c>
      <c r="DB38">
        <v>228</v>
      </c>
      <c r="DC38" s="11">
        <v>239</v>
      </c>
      <c r="DD38" s="11">
        <v>226</v>
      </c>
      <c r="DE38" s="11">
        <v>202</v>
      </c>
      <c r="DF38" s="11">
        <v>252</v>
      </c>
      <c r="DG38" s="11">
        <v>247</v>
      </c>
      <c r="DH38" s="11">
        <v>245</v>
      </c>
      <c r="DI38" s="11">
        <v>243</v>
      </c>
      <c r="DJ38" s="11">
        <v>256</v>
      </c>
      <c r="DK38" s="11">
        <v>219</v>
      </c>
      <c r="DL38" s="11">
        <v>208</v>
      </c>
      <c r="DM38" s="11" t="e">
        <v>#N/A</v>
      </c>
      <c r="DN38" s="11">
        <v>165</v>
      </c>
      <c r="DO38" s="11">
        <v>142</v>
      </c>
      <c r="DP38" s="11">
        <v>161</v>
      </c>
      <c r="DQ38" s="11">
        <v>179</v>
      </c>
      <c r="DR38" s="11">
        <v>175</v>
      </c>
      <c r="DS38" s="11">
        <v>155</v>
      </c>
      <c r="DT38" s="11">
        <v>184</v>
      </c>
      <c r="DU38" s="11">
        <v>192</v>
      </c>
      <c r="DV38" s="11">
        <v>209</v>
      </c>
      <c r="DW38" s="11">
        <v>196</v>
      </c>
      <c r="DX38" s="11">
        <v>205</v>
      </c>
      <c r="DY38" s="11">
        <v>207</v>
      </c>
      <c r="DZ38" s="11">
        <v>206</v>
      </c>
      <c r="EA38" s="11">
        <v>194</v>
      </c>
      <c r="EB38" s="11">
        <v>199</v>
      </c>
      <c r="EC38" s="11">
        <v>206</v>
      </c>
      <c r="ED38" s="11">
        <v>212</v>
      </c>
      <c r="EE38" s="11">
        <v>231</v>
      </c>
      <c r="EF38" s="11">
        <v>210</v>
      </c>
      <c r="EG38" s="11">
        <v>215</v>
      </c>
      <c r="EH38" s="11">
        <v>220</v>
      </c>
      <c r="EI38" s="11">
        <v>253</v>
      </c>
      <c r="EJ38" s="11">
        <v>244</v>
      </c>
      <c r="EK38" s="11">
        <v>261</v>
      </c>
      <c r="EL38" s="11">
        <v>229</v>
      </c>
      <c r="EM38" s="11" t="e">
        <v>#N/A</v>
      </c>
      <c r="EN38" s="11">
        <v>664</v>
      </c>
      <c r="EO38" s="11">
        <v>672</v>
      </c>
      <c r="EP38" s="11">
        <v>656</v>
      </c>
      <c r="EQ38" s="11">
        <v>789</v>
      </c>
      <c r="ER38" s="11">
        <v>796</v>
      </c>
      <c r="ES38" s="11">
        <v>750</v>
      </c>
      <c r="ET38" s="11">
        <v>849</v>
      </c>
      <c r="EU38" s="11">
        <v>814</v>
      </c>
      <c r="EV38" s="11">
        <v>729</v>
      </c>
      <c r="EW38" s="11">
        <v>770</v>
      </c>
      <c r="EX38" s="11">
        <v>860</v>
      </c>
      <c r="EY38" s="11">
        <v>898</v>
      </c>
      <c r="EZ38" s="11">
        <v>906</v>
      </c>
      <c r="FA38" s="11">
        <v>989</v>
      </c>
      <c r="FB38" s="11">
        <v>993</v>
      </c>
      <c r="FC38" s="11">
        <v>1055</v>
      </c>
      <c r="FD38" s="11">
        <v>943</v>
      </c>
      <c r="FE38" s="11">
        <v>957</v>
      </c>
      <c r="FF38" s="11">
        <v>900</v>
      </c>
      <c r="FG38" s="11">
        <v>915</v>
      </c>
      <c r="FH38" s="11">
        <v>771</v>
      </c>
      <c r="FI38" s="11">
        <v>784</v>
      </c>
      <c r="FJ38" s="11">
        <v>1160</v>
      </c>
      <c r="FK38" s="11">
        <v>932</v>
      </c>
      <c r="FL38" s="11">
        <v>832</v>
      </c>
      <c r="FM38" s="11" t="e">
        <v>#N/A</v>
      </c>
      <c r="FN38" s="11">
        <v>616</v>
      </c>
      <c r="FO38" s="11">
        <v>582</v>
      </c>
      <c r="FP38" s="11">
        <v>639</v>
      </c>
      <c r="FQ38" s="11">
        <v>651</v>
      </c>
      <c r="FR38" s="11">
        <v>686</v>
      </c>
      <c r="FS38" s="11">
        <v>636</v>
      </c>
      <c r="FT38" s="11">
        <v>745</v>
      </c>
      <c r="FU38" s="11">
        <v>779</v>
      </c>
      <c r="FV38" s="11">
        <v>756</v>
      </c>
      <c r="FW38" s="11">
        <v>904</v>
      </c>
      <c r="FX38" s="11">
        <v>946</v>
      </c>
      <c r="FY38" s="11">
        <v>872</v>
      </c>
      <c r="FZ38" s="11">
        <v>893</v>
      </c>
      <c r="GA38" s="11">
        <v>981</v>
      </c>
      <c r="GB38" s="11">
        <v>954</v>
      </c>
      <c r="GC38" s="11">
        <v>866</v>
      </c>
      <c r="GD38" s="11">
        <v>1040</v>
      </c>
      <c r="GE38" s="11">
        <v>979</v>
      </c>
      <c r="GF38" s="11">
        <v>871</v>
      </c>
      <c r="GG38" s="11">
        <v>920</v>
      </c>
      <c r="GH38" s="11">
        <v>796</v>
      </c>
      <c r="GI38" s="11">
        <v>692</v>
      </c>
      <c r="GJ38" s="11">
        <v>773</v>
      </c>
      <c r="GK38" s="11">
        <v>782</v>
      </c>
      <c r="GL38" s="11">
        <v>817</v>
      </c>
      <c r="GM38" s="11" t="e">
        <v>#N/A</v>
      </c>
      <c r="GN38">
        <v>23139</v>
      </c>
      <c r="GO38">
        <v>23190</v>
      </c>
      <c r="GP38">
        <v>23228</v>
      </c>
      <c r="GQ38">
        <v>23269</v>
      </c>
      <c r="GR38">
        <v>23311</v>
      </c>
      <c r="GS38">
        <v>23347</v>
      </c>
      <c r="GT38">
        <v>23372</v>
      </c>
      <c r="GU38">
        <v>23408</v>
      </c>
      <c r="GV38">
        <v>23438</v>
      </c>
      <c r="GW38">
        <v>23446</v>
      </c>
      <c r="GX38">
        <v>23452</v>
      </c>
      <c r="GY38">
        <v>23441</v>
      </c>
      <c r="GZ38">
        <v>23434</v>
      </c>
      <c r="HA38">
        <v>23411</v>
      </c>
      <c r="HB38">
        <v>23374</v>
      </c>
      <c r="HC38">
        <v>23329</v>
      </c>
      <c r="HD38">
        <v>23275</v>
      </c>
      <c r="HE38">
        <v>23211</v>
      </c>
      <c r="HF38">
        <v>23150</v>
      </c>
      <c r="HG38">
        <v>23083</v>
      </c>
      <c r="HH38">
        <v>23010</v>
      </c>
      <c r="HI38">
        <v>22923</v>
      </c>
      <c r="HJ38">
        <v>22836</v>
      </c>
      <c r="HK38">
        <v>22749</v>
      </c>
      <c r="HL38">
        <v>22656</v>
      </c>
      <c r="HM38">
        <v>22555</v>
      </c>
      <c r="HN38">
        <v>22456</v>
      </c>
      <c r="HO38">
        <v>44.3</v>
      </c>
      <c r="HP38">
        <v>44.43</v>
      </c>
      <c r="HQ38">
        <v>44.54</v>
      </c>
      <c r="HR38">
        <v>44.64</v>
      </c>
      <c r="HS38">
        <v>44.75</v>
      </c>
      <c r="HT38">
        <v>44.91</v>
      </c>
      <c r="HU38">
        <v>44.99</v>
      </c>
      <c r="HV38">
        <v>45.19</v>
      </c>
      <c r="HW38">
        <v>45.41</v>
      </c>
      <c r="HX38">
        <v>45.59</v>
      </c>
      <c r="HY38">
        <v>45.74</v>
      </c>
      <c r="HZ38">
        <v>45.96</v>
      </c>
      <c r="IA38">
        <v>46.21</v>
      </c>
      <c r="IB38">
        <v>46.49</v>
      </c>
      <c r="IC38">
        <v>46.76</v>
      </c>
      <c r="ID38">
        <v>46.99</v>
      </c>
      <c r="IE38">
        <v>47.11</v>
      </c>
      <c r="IF38">
        <v>47.26</v>
      </c>
      <c r="IG38">
        <v>47.43</v>
      </c>
      <c r="IH38">
        <v>47.61</v>
      </c>
      <c r="II38">
        <v>47.78</v>
      </c>
      <c r="IJ38">
        <v>47.92</v>
      </c>
      <c r="IK38">
        <v>48.02</v>
      </c>
      <c r="IL38">
        <v>48.11</v>
      </c>
      <c r="IM38">
        <v>48.17</v>
      </c>
      <c r="IN38">
        <v>48.2</v>
      </c>
      <c r="IO38">
        <v>48.17</v>
      </c>
      <c r="IP38">
        <v>222</v>
      </c>
      <c r="IQ38">
        <v>234</v>
      </c>
      <c r="IR38">
        <v>241</v>
      </c>
      <c r="IS38">
        <v>241</v>
      </c>
      <c r="IT38">
        <v>239</v>
      </c>
      <c r="IU38">
        <v>234</v>
      </c>
      <c r="IV38">
        <v>232</v>
      </c>
      <c r="IW38">
        <v>230</v>
      </c>
      <c r="IX38">
        <v>226</v>
      </c>
      <c r="IY38">
        <v>220</v>
      </c>
      <c r="IZ38">
        <v>216</v>
      </c>
      <c r="JA38">
        <v>212</v>
      </c>
      <c r="JB38">
        <v>208</v>
      </c>
      <c r="JC38">
        <v>206</v>
      </c>
      <c r="JD38">
        <v>203</v>
      </c>
      <c r="JE38">
        <v>201</v>
      </c>
      <c r="JF38">
        <v>200</v>
      </c>
      <c r="JG38">
        <v>199</v>
      </c>
      <c r="JH38">
        <v>199</v>
      </c>
      <c r="JI38">
        <v>198</v>
      </c>
      <c r="JJ38">
        <v>199</v>
      </c>
      <c r="JK38">
        <v>199</v>
      </c>
      <c r="JL38">
        <v>201</v>
      </c>
      <c r="JM38">
        <v>202</v>
      </c>
      <c r="JN38">
        <v>204</v>
      </c>
      <c r="JO38">
        <v>205</v>
      </c>
      <c r="JP38">
        <v>206</v>
      </c>
      <c r="JQ38">
        <v>232</v>
      </c>
      <c r="JR38">
        <v>236</v>
      </c>
      <c r="JS38">
        <v>243</v>
      </c>
      <c r="JT38">
        <v>245</v>
      </c>
      <c r="JU38">
        <v>248</v>
      </c>
      <c r="JV38">
        <v>242</v>
      </c>
      <c r="JW38">
        <v>250</v>
      </c>
      <c r="JX38">
        <v>245</v>
      </c>
      <c r="JY38">
        <v>245</v>
      </c>
      <c r="JZ38">
        <v>257</v>
      </c>
      <c r="KA38">
        <v>252</v>
      </c>
      <c r="KB38">
        <v>256</v>
      </c>
      <c r="KC38">
        <v>257</v>
      </c>
      <c r="KD38">
        <v>263</v>
      </c>
      <c r="KE38">
        <v>271</v>
      </c>
      <c r="KF38">
        <v>276</v>
      </c>
      <c r="KG38">
        <v>281</v>
      </c>
      <c r="KH38">
        <v>283</v>
      </c>
      <c r="KI38">
        <v>286</v>
      </c>
      <c r="KJ38">
        <v>293</v>
      </c>
      <c r="KK38">
        <v>303</v>
      </c>
      <c r="KL38">
        <v>308</v>
      </c>
      <c r="KM38">
        <v>311</v>
      </c>
      <c r="KN38">
        <v>315</v>
      </c>
      <c r="KO38">
        <v>322</v>
      </c>
      <c r="KP38">
        <v>327</v>
      </c>
      <c r="KQ38">
        <v>327</v>
      </c>
      <c r="KR38">
        <v>41</v>
      </c>
      <c r="KS38">
        <v>53</v>
      </c>
      <c r="KT38">
        <v>40</v>
      </c>
      <c r="KU38">
        <v>45</v>
      </c>
      <c r="KV38">
        <v>51</v>
      </c>
      <c r="KW38">
        <v>44</v>
      </c>
      <c r="KX38">
        <v>43</v>
      </c>
      <c r="KY38">
        <v>51</v>
      </c>
      <c r="KZ38">
        <v>49</v>
      </c>
      <c r="LA38">
        <v>45</v>
      </c>
      <c r="LB38">
        <v>42</v>
      </c>
      <c r="LC38">
        <v>33</v>
      </c>
      <c r="LD38">
        <v>42</v>
      </c>
      <c r="LE38">
        <v>34</v>
      </c>
      <c r="LF38">
        <v>31</v>
      </c>
      <c r="LG38">
        <v>30</v>
      </c>
      <c r="LH38">
        <v>27</v>
      </c>
      <c r="LI38">
        <v>20</v>
      </c>
      <c r="LJ38">
        <v>26</v>
      </c>
      <c r="LK38">
        <v>28</v>
      </c>
      <c r="LL38">
        <v>31</v>
      </c>
      <c r="LM38">
        <v>22</v>
      </c>
      <c r="LN38">
        <v>23</v>
      </c>
      <c r="LO38">
        <v>26</v>
      </c>
      <c r="LP38">
        <v>25</v>
      </c>
      <c r="LQ38">
        <v>21</v>
      </c>
      <c r="LR38">
        <v>22</v>
      </c>
    </row>
    <row r="39" spans="2:330" x14ac:dyDescent="0.35">
      <c r="B39" s="2" t="s">
        <v>42</v>
      </c>
      <c r="C39" s="1" t="s">
        <v>343</v>
      </c>
      <c r="D39" s="1" t="s">
        <v>153</v>
      </c>
      <c r="E39" s="1">
        <v>5558000</v>
      </c>
      <c r="F39" s="11">
        <v>123701</v>
      </c>
      <c r="G39" s="11">
        <v>130977</v>
      </c>
      <c r="H39" s="11">
        <v>148086</v>
      </c>
      <c r="I39" s="11">
        <v>176193</v>
      </c>
      <c r="J39" t="e">
        <v>#N/A</v>
      </c>
      <c r="K39" t="e">
        <v>#N/A</v>
      </c>
      <c r="L39" s="11">
        <v>1221</v>
      </c>
      <c r="M39" s="11">
        <v>3115</v>
      </c>
      <c r="N39" s="11">
        <v>214893</v>
      </c>
      <c r="O39" s="11">
        <v>216805</v>
      </c>
      <c r="P39" s="11">
        <v>218573</v>
      </c>
      <c r="Q39" s="11">
        <v>219915</v>
      </c>
      <c r="R39" s="11">
        <v>220984</v>
      </c>
      <c r="S39" s="11">
        <v>221001</v>
      </c>
      <c r="T39" s="11">
        <v>221494</v>
      </c>
      <c r="U39" s="11">
        <v>221381</v>
      </c>
      <c r="V39" s="11">
        <v>220662</v>
      </c>
      <c r="W39" s="11">
        <v>220261</v>
      </c>
      <c r="X39" s="11">
        <v>219784</v>
      </c>
      <c r="Y39" s="11">
        <v>215031</v>
      </c>
      <c r="Z39" s="11">
        <v>215087</v>
      </c>
      <c r="AA39" s="11">
        <v>215282</v>
      </c>
      <c r="AB39" s="11">
        <v>215996</v>
      </c>
      <c r="AC39" s="11">
        <v>218401</v>
      </c>
      <c r="AD39" s="11">
        <v>219019</v>
      </c>
      <c r="AE39" s="11">
        <v>219360</v>
      </c>
      <c r="AF39" s="11">
        <v>219929</v>
      </c>
      <c r="AG39" s="11">
        <v>220586</v>
      </c>
      <c r="AH39" s="11">
        <v>220712</v>
      </c>
      <c r="AI39" s="11">
        <v>221352</v>
      </c>
      <c r="AJ39" s="11">
        <v>224745</v>
      </c>
      <c r="AK39" s="11">
        <v>226217</v>
      </c>
      <c r="AL39" s="11">
        <v>227859</v>
      </c>
      <c r="AM39" s="11" t="e">
        <v>#N/A</v>
      </c>
      <c r="AN39" s="22">
        <v>37.65</v>
      </c>
      <c r="AO39" s="22">
        <v>38.17</v>
      </c>
      <c r="AP39" s="22">
        <v>38.65</v>
      </c>
      <c r="AQ39" s="22">
        <v>39.17</v>
      </c>
      <c r="AR39" s="22">
        <v>39.729999999999997</v>
      </c>
      <c r="AS39" s="22">
        <v>40.35</v>
      </c>
      <c r="AT39" s="22">
        <v>40.98</v>
      </c>
      <c r="AU39" s="22">
        <v>41.62</v>
      </c>
      <c r="AV39" s="22">
        <v>42.27</v>
      </c>
      <c r="AW39" s="22">
        <v>42.9</v>
      </c>
      <c r="AX39" s="22">
        <v>43.56</v>
      </c>
      <c r="AY39" s="22">
        <v>44.63</v>
      </c>
      <c r="AZ39" s="22">
        <v>45.2</v>
      </c>
      <c r="BA39" s="22">
        <v>45.72</v>
      </c>
      <c r="BB39" s="22">
        <v>46.16</v>
      </c>
      <c r="BC39" s="22">
        <v>46.32</v>
      </c>
      <c r="BD39" s="22">
        <v>46.7</v>
      </c>
      <c r="BE39" s="22">
        <v>47.06</v>
      </c>
      <c r="BF39" s="22">
        <v>47.25</v>
      </c>
      <c r="BG39" s="22">
        <v>47.42</v>
      </c>
      <c r="BH39" s="22">
        <v>47.59</v>
      </c>
      <c r="BI39" s="22">
        <v>47.62</v>
      </c>
      <c r="BJ39" s="22">
        <v>47.33</v>
      </c>
      <c r="BK39" s="22">
        <v>47.17</v>
      </c>
      <c r="BL39" s="22">
        <v>47.03</v>
      </c>
      <c r="BM39" s="22" t="e">
        <v>#N/A</v>
      </c>
      <c r="BN39" s="11">
        <v>9132</v>
      </c>
      <c r="BO39" s="11">
        <v>8949</v>
      </c>
      <c r="BP39" s="11">
        <v>9195</v>
      </c>
      <c r="BQ39" s="11">
        <v>9057</v>
      </c>
      <c r="BR39" s="11">
        <v>8942</v>
      </c>
      <c r="BS39" s="11">
        <v>8665</v>
      </c>
      <c r="BT39" s="11">
        <v>8803</v>
      </c>
      <c r="BU39" s="11">
        <v>8883</v>
      </c>
      <c r="BV39" s="11">
        <v>8584</v>
      </c>
      <c r="BW39" s="11">
        <v>8822</v>
      </c>
      <c r="BX39" s="11">
        <v>8859</v>
      </c>
      <c r="BY39" s="11">
        <v>7001</v>
      </c>
      <c r="BZ39" s="11">
        <v>7365</v>
      </c>
      <c r="CA39" s="11">
        <v>8031</v>
      </c>
      <c r="CB39" s="11">
        <v>9023</v>
      </c>
      <c r="CC39" s="11">
        <v>11877</v>
      </c>
      <c r="CD39" s="11">
        <v>12575</v>
      </c>
      <c r="CE39" s="11">
        <v>13415</v>
      </c>
      <c r="CF39" s="11">
        <v>14109</v>
      </c>
      <c r="CG39" s="11">
        <v>14466</v>
      </c>
      <c r="CH39" s="11">
        <v>14573</v>
      </c>
      <c r="CI39" s="11">
        <v>15096</v>
      </c>
      <c r="CJ39" s="11">
        <v>17566</v>
      </c>
      <c r="CK39" s="11">
        <v>19351</v>
      </c>
      <c r="CL39" s="11">
        <v>20834</v>
      </c>
      <c r="CM39" s="11" t="e">
        <v>#N/A</v>
      </c>
      <c r="CN39" s="11">
        <v>2343</v>
      </c>
      <c r="CO39" s="11">
        <v>2181</v>
      </c>
      <c r="CP39" s="11">
        <v>2168</v>
      </c>
      <c r="CQ39" s="11">
        <v>1998</v>
      </c>
      <c r="CR39" s="11">
        <v>1925</v>
      </c>
      <c r="CS39" s="11">
        <v>1873</v>
      </c>
      <c r="CT39" s="11">
        <v>1847</v>
      </c>
      <c r="CU39" s="11">
        <v>1822</v>
      </c>
      <c r="CV39" s="11">
        <v>1816</v>
      </c>
      <c r="CW39" s="11">
        <v>1694</v>
      </c>
      <c r="CX39" s="11">
        <v>1649</v>
      </c>
      <c r="CY39" s="11">
        <v>1603</v>
      </c>
      <c r="CZ39">
        <v>1703</v>
      </c>
      <c r="DA39" s="11">
        <v>1655</v>
      </c>
      <c r="DB39">
        <v>1877</v>
      </c>
      <c r="DC39" s="11">
        <v>1868</v>
      </c>
      <c r="DD39" s="11">
        <v>2055</v>
      </c>
      <c r="DE39" s="11">
        <v>1968</v>
      </c>
      <c r="DF39" s="11">
        <v>2177</v>
      </c>
      <c r="DG39" s="11">
        <v>2029</v>
      </c>
      <c r="DH39" s="11">
        <v>2108</v>
      </c>
      <c r="DI39" s="11">
        <v>2161</v>
      </c>
      <c r="DJ39" s="11">
        <v>2062</v>
      </c>
      <c r="DK39" s="11">
        <v>1960</v>
      </c>
      <c r="DL39" s="11">
        <v>1890</v>
      </c>
      <c r="DM39" s="11" t="e">
        <v>#N/A</v>
      </c>
      <c r="DN39" s="11">
        <v>1823</v>
      </c>
      <c r="DO39" s="11">
        <v>1766</v>
      </c>
      <c r="DP39" s="11">
        <v>1912</v>
      </c>
      <c r="DQ39" s="11">
        <v>1917</v>
      </c>
      <c r="DR39" s="11">
        <v>1837</v>
      </c>
      <c r="DS39" s="11">
        <v>1890</v>
      </c>
      <c r="DT39" s="11">
        <v>1900</v>
      </c>
      <c r="DU39" s="11">
        <v>1978</v>
      </c>
      <c r="DV39" s="11">
        <v>1990</v>
      </c>
      <c r="DW39" s="11">
        <v>1962</v>
      </c>
      <c r="DX39" s="11">
        <v>1952</v>
      </c>
      <c r="DY39" s="11">
        <v>2042</v>
      </c>
      <c r="DZ39" s="11">
        <v>2061</v>
      </c>
      <c r="EA39" s="11">
        <v>2176</v>
      </c>
      <c r="EB39" s="11">
        <v>2179</v>
      </c>
      <c r="EC39" s="11">
        <v>2187</v>
      </c>
      <c r="ED39" s="11">
        <v>2208</v>
      </c>
      <c r="EE39" s="11">
        <v>2282</v>
      </c>
      <c r="EF39" s="11">
        <v>2434</v>
      </c>
      <c r="EG39" s="11">
        <v>2339</v>
      </c>
      <c r="EH39" s="11">
        <v>2303</v>
      </c>
      <c r="EI39" s="11">
        <v>2474</v>
      </c>
      <c r="EJ39" s="11">
        <v>2690</v>
      </c>
      <c r="EK39" s="11">
        <v>2656</v>
      </c>
      <c r="EL39" s="11">
        <v>2591</v>
      </c>
      <c r="EM39" s="11" t="e">
        <v>#N/A</v>
      </c>
      <c r="EN39" s="11">
        <v>10222</v>
      </c>
      <c r="EO39" s="11">
        <v>9921</v>
      </c>
      <c r="EP39" s="11">
        <v>9947</v>
      </c>
      <c r="EQ39" s="11">
        <v>10103</v>
      </c>
      <c r="ER39" s="11">
        <v>9977</v>
      </c>
      <c r="ES39" s="11">
        <v>8996</v>
      </c>
      <c r="ET39" s="11">
        <v>8891</v>
      </c>
      <c r="EU39" s="11">
        <v>8921</v>
      </c>
      <c r="EV39" s="11">
        <v>8777</v>
      </c>
      <c r="EW39" s="11">
        <v>9247</v>
      </c>
      <c r="EX39" s="11">
        <v>9138</v>
      </c>
      <c r="EY39" s="11">
        <v>9844</v>
      </c>
      <c r="EZ39" s="11">
        <v>10252</v>
      </c>
      <c r="FA39" s="11">
        <v>10540</v>
      </c>
      <c r="FB39" s="11">
        <v>11281</v>
      </c>
      <c r="FC39" s="11">
        <v>13707</v>
      </c>
      <c r="FD39" s="11">
        <v>12661</v>
      </c>
      <c r="FE39" s="11">
        <v>11079</v>
      </c>
      <c r="FF39" s="11">
        <v>11074</v>
      </c>
      <c r="FG39" s="11">
        <v>11197</v>
      </c>
      <c r="FH39" s="11">
        <v>10274</v>
      </c>
      <c r="FI39" s="11">
        <v>10807</v>
      </c>
      <c r="FJ39" s="11">
        <v>14247</v>
      </c>
      <c r="FK39" s="11">
        <v>12583</v>
      </c>
      <c r="FL39" s="11">
        <v>12928</v>
      </c>
      <c r="FM39" s="11" t="e">
        <v>#N/A</v>
      </c>
      <c r="FN39" s="11">
        <v>8629</v>
      </c>
      <c r="FO39" s="11">
        <v>8424</v>
      </c>
      <c r="FP39" s="11">
        <v>8435</v>
      </c>
      <c r="FQ39" s="11">
        <v>8842</v>
      </c>
      <c r="FR39" s="11">
        <v>8998</v>
      </c>
      <c r="FS39" s="11">
        <v>8963</v>
      </c>
      <c r="FT39" s="11">
        <v>8345</v>
      </c>
      <c r="FU39" s="11">
        <v>8876</v>
      </c>
      <c r="FV39" s="11">
        <v>9314</v>
      </c>
      <c r="FW39" s="11">
        <v>9377</v>
      </c>
      <c r="FX39" s="11">
        <v>9308</v>
      </c>
      <c r="FY39" s="11">
        <v>10321</v>
      </c>
      <c r="FZ39" s="11">
        <v>9922</v>
      </c>
      <c r="GA39" s="11">
        <v>10104</v>
      </c>
      <c r="GB39" s="11">
        <v>10339</v>
      </c>
      <c r="GC39" s="11">
        <v>11024</v>
      </c>
      <c r="GD39" s="11">
        <v>11853</v>
      </c>
      <c r="GE39" s="11">
        <v>10445</v>
      </c>
      <c r="GF39" s="11">
        <v>10248</v>
      </c>
      <c r="GG39" s="11">
        <v>10190</v>
      </c>
      <c r="GH39" s="11">
        <v>9941</v>
      </c>
      <c r="GI39" s="11">
        <v>9874</v>
      </c>
      <c r="GJ39" s="11">
        <v>10316</v>
      </c>
      <c r="GK39" s="11">
        <v>10439</v>
      </c>
      <c r="GL39" s="11">
        <v>10578</v>
      </c>
      <c r="GM39" s="11" t="e">
        <v>#N/A</v>
      </c>
      <c r="GN39">
        <v>226735</v>
      </c>
      <c r="GO39">
        <v>227334</v>
      </c>
      <c r="GP39">
        <v>227823</v>
      </c>
      <c r="GQ39">
        <v>228310</v>
      </c>
      <c r="GR39">
        <v>228757</v>
      </c>
      <c r="GS39">
        <v>229172</v>
      </c>
      <c r="GT39">
        <v>229520</v>
      </c>
      <c r="GU39">
        <v>229839</v>
      </c>
      <c r="GV39">
        <v>230119</v>
      </c>
      <c r="GW39">
        <v>230364</v>
      </c>
      <c r="GX39">
        <v>230548</v>
      </c>
      <c r="GY39">
        <v>230548</v>
      </c>
      <c r="GZ39">
        <v>230458</v>
      </c>
      <c r="HA39">
        <v>230318</v>
      </c>
      <c r="HB39">
        <v>230093</v>
      </c>
      <c r="HC39">
        <v>229794</v>
      </c>
      <c r="HD39">
        <v>229408</v>
      </c>
      <c r="HE39">
        <v>228956</v>
      </c>
      <c r="HF39">
        <v>228437</v>
      </c>
      <c r="HG39">
        <v>227889</v>
      </c>
      <c r="HH39">
        <v>227290</v>
      </c>
      <c r="HI39">
        <v>226659</v>
      </c>
      <c r="HJ39">
        <v>225994</v>
      </c>
      <c r="HK39">
        <v>225284</v>
      </c>
      <c r="HL39">
        <v>224591</v>
      </c>
      <c r="HM39">
        <v>223907</v>
      </c>
      <c r="HN39">
        <v>223189</v>
      </c>
      <c r="HO39">
        <v>47.17</v>
      </c>
      <c r="HP39">
        <v>47.18</v>
      </c>
      <c r="HQ39">
        <v>47.22</v>
      </c>
      <c r="HR39">
        <v>47.27</v>
      </c>
      <c r="HS39">
        <v>47.33</v>
      </c>
      <c r="HT39">
        <v>47.42</v>
      </c>
      <c r="HU39">
        <v>47.51</v>
      </c>
      <c r="HV39">
        <v>47.6</v>
      </c>
      <c r="HW39">
        <v>47.7</v>
      </c>
      <c r="HX39">
        <v>47.83</v>
      </c>
      <c r="HY39">
        <v>47.98</v>
      </c>
      <c r="HZ39">
        <v>48.13</v>
      </c>
      <c r="IA39">
        <v>48.33</v>
      </c>
      <c r="IB39">
        <v>48.51</v>
      </c>
      <c r="IC39">
        <v>48.68</v>
      </c>
      <c r="ID39">
        <v>48.89</v>
      </c>
      <c r="IE39">
        <v>49.06</v>
      </c>
      <c r="IF39">
        <v>49.21</v>
      </c>
      <c r="IG39">
        <v>49.35</v>
      </c>
      <c r="IH39">
        <v>49.48</v>
      </c>
      <c r="II39">
        <v>49.58</v>
      </c>
      <c r="IJ39">
        <v>49.67</v>
      </c>
      <c r="IK39">
        <v>49.76</v>
      </c>
      <c r="IL39">
        <v>49.85</v>
      </c>
      <c r="IM39">
        <v>49.93</v>
      </c>
      <c r="IN39">
        <v>49.96</v>
      </c>
      <c r="IO39">
        <v>49.97</v>
      </c>
      <c r="IP39">
        <v>1996</v>
      </c>
      <c r="IQ39">
        <v>2030</v>
      </c>
      <c r="IR39">
        <v>2038</v>
      </c>
      <c r="IS39">
        <v>2028</v>
      </c>
      <c r="IT39">
        <v>2007</v>
      </c>
      <c r="IU39">
        <v>1985</v>
      </c>
      <c r="IV39">
        <v>1951</v>
      </c>
      <c r="IW39">
        <v>1929</v>
      </c>
      <c r="IX39">
        <v>1899</v>
      </c>
      <c r="IY39">
        <v>1874</v>
      </c>
      <c r="IZ39">
        <v>1849</v>
      </c>
      <c r="JA39">
        <v>1828</v>
      </c>
      <c r="JB39">
        <v>1805</v>
      </c>
      <c r="JC39">
        <v>1790</v>
      </c>
      <c r="JD39">
        <v>1773</v>
      </c>
      <c r="JE39">
        <v>1759</v>
      </c>
      <c r="JF39">
        <v>1749</v>
      </c>
      <c r="JG39">
        <v>1745</v>
      </c>
      <c r="JH39">
        <v>1743</v>
      </c>
      <c r="JI39">
        <v>1745</v>
      </c>
      <c r="JJ39">
        <v>1749</v>
      </c>
      <c r="JK39">
        <v>1757</v>
      </c>
      <c r="JL39">
        <v>1771</v>
      </c>
      <c r="JM39">
        <v>1784</v>
      </c>
      <c r="JN39">
        <v>1794</v>
      </c>
      <c r="JO39">
        <v>1809</v>
      </c>
      <c r="JP39">
        <v>1818</v>
      </c>
      <c r="JQ39">
        <v>2559</v>
      </c>
      <c r="JR39">
        <v>2559</v>
      </c>
      <c r="JS39">
        <v>2594</v>
      </c>
      <c r="JT39">
        <v>2605</v>
      </c>
      <c r="JU39">
        <v>2667</v>
      </c>
      <c r="JV39">
        <v>2690</v>
      </c>
      <c r="JW39">
        <v>2731</v>
      </c>
      <c r="JX39">
        <v>2760</v>
      </c>
      <c r="JY39">
        <v>2769</v>
      </c>
      <c r="JZ39">
        <v>2782</v>
      </c>
      <c r="KA39">
        <v>2820</v>
      </c>
      <c r="KB39">
        <v>2843</v>
      </c>
      <c r="KC39">
        <v>2891</v>
      </c>
      <c r="KD39">
        <v>2903</v>
      </c>
      <c r="KE39">
        <v>2950</v>
      </c>
      <c r="KF39">
        <v>2992</v>
      </c>
      <c r="KG39">
        <v>3036</v>
      </c>
      <c r="KH39">
        <v>3093</v>
      </c>
      <c r="KI39">
        <v>3144</v>
      </c>
      <c r="KJ39">
        <v>3192</v>
      </c>
      <c r="KK39">
        <v>3243</v>
      </c>
      <c r="KL39">
        <v>3291</v>
      </c>
      <c r="KM39">
        <v>3340</v>
      </c>
      <c r="KN39">
        <v>3384</v>
      </c>
      <c r="KO39">
        <v>3399</v>
      </c>
      <c r="KP39">
        <v>3411</v>
      </c>
      <c r="KQ39">
        <v>3452</v>
      </c>
      <c r="KR39">
        <v>1081</v>
      </c>
      <c r="KS39">
        <v>1128</v>
      </c>
      <c r="KT39">
        <v>1045</v>
      </c>
      <c r="KU39">
        <v>1064</v>
      </c>
      <c r="KV39">
        <v>1107</v>
      </c>
      <c r="KW39">
        <v>1120</v>
      </c>
      <c r="KX39">
        <v>1128</v>
      </c>
      <c r="KY39">
        <v>1150</v>
      </c>
      <c r="KZ39">
        <v>1150</v>
      </c>
      <c r="LA39">
        <v>1153</v>
      </c>
      <c r="LB39">
        <v>1155</v>
      </c>
      <c r="LC39">
        <v>1015</v>
      </c>
      <c r="LD39">
        <v>996</v>
      </c>
      <c r="LE39">
        <v>973</v>
      </c>
      <c r="LF39">
        <v>952</v>
      </c>
      <c r="LG39">
        <v>934</v>
      </c>
      <c r="LH39">
        <v>901</v>
      </c>
      <c r="LI39">
        <v>896</v>
      </c>
      <c r="LJ39">
        <v>882</v>
      </c>
      <c r="LK39">
        <v>899</v>
      </c>
      <c r="LL39">
        <v>895</v>
      </c>
      <c r="LM39">
        <v>903</v>
      </c>
      <c r="LN39">
        <v>904</v>
      </c>
      <c r="LO39">
        <v>890</v>
      </c>
      <c r="LP39">
        <v>912</v>
      </c>
      <c r="LQ39">
        <v>918</v>
      </c>
      <c r="LR39">
        <v>916</v>
      </c>
    </row>
    <row r="40" spans="2:330" x14ac:dyDescent="0.35">
      <c r="B40" s="2" t="s">
        <v>43</v>
      </c>
      <c r="C40" s="1" t="s">
        <v>344</v>
      </c>
      <c r="D40" s="1" t="s">
        <v>154</v>
      </c>
      <c r="E40" s="1">
        <v>5558004</v>
      </c>
      <c r="F40" s="11">
        <v>9892</v>
      </c>
      <c r="G40" s="11">
        <v>9423</v>
      </c>
      <c r="H40" s="11">
        <v>10307</v>
      </c>
      <c r="I40" s="11">
        <v>12381</v>
      </c>
      <c r="J40" t="e">
        <v>#N/A</v>
      </c>
      <c r="K40" t="e">
        <v>#N/A</v>
      </c>
      <c r="L40" s="11">
        <v>63</v>
      </c>
      <c r="M40" s="11">
        <v>149</v>
      </c>
      <c r="N40" s="11">
        <v>14893</v>
      </c>
      <c r="O40" s="11">
        <v>14923</v>
      </c>
      <c r="P40" s="11">
        <v>15052</v>
      </c>
      <c r="Q40" s="11">
        <v>15115</v>
      </c>
      <c r="R40" s="11">
        <v>15153</v>
      </c>
      <c r="S40" s="11">
        <v>15100</v>
      </c>
      <c r="T40" s="11">
        <v>15034</v>
      </c>
      <c r="U40" s="11">
        <v>15053</v>
      </c>
      <c r="V40" s="11">
        <v>14945</v>
      </c>
      <c r="W40" s="11">
        <v>14947</v>
      </c>
      <c r="X40" s="11">
        <v>14956</v>
      </c>
      <c r="Y40" s="11">
        <v>15040</v>
      </c>
      <c r="Z40" s="11">
        <v>15059</v>
      </c>
      <c r="AA40" s="11">
        <v>15070</v>
      </c>
      <c r="AB40" s="11">
        <v>15044</v>
      </c>
      <c r="AC40" s="11">
        <v>15253</v>
      </c>
      <c r="AD40" s="11">
        <v>15325</v>
      </c>
      <c r="AE40" s="11">
        <v>15283</v>
      </c>
      <c r="AF40" s="11">
        <v>15372</v>
      </c>
      <c r="AG40" s="11">
        <v>15494</v>
      </c>
      <c r="AH40" s="11">
        <v>15580</v>
      </c>
      <c r="AI40" s="11">
        <v>15602</v>
      </c>
      <c r="AJ40" s="11">
        <v>15568</v>
      </c>
      <c r="AK40" s="11">
        <v>15757</v>
      </c>
      <c r="AL40" s="11">
        <v>15831</v>
      </c>
      <c r="AM40" s="11" t="e">
        <v>#N/A</v>
      </c>
      <c r="AN40" s="22">
        <v>37.369999999999997</v>
      </c>
      <c r="AO40" s="22">
        <v>37.869999999999997</v>
      </c>
      <c r="AP40" s="22">
        <v>38.33</v>
      </c>
      <c r="AQ40" s="22">
        <v>38.799999999999997</v>
      </c>
      <c r="AR40" s="22">
        <v>39.4</v>
      </c>
      <c r="AS40" s="22">
        <v>39.94</v>
      </c>
      <c r="AT40" s="22">
        <v>40.69</v>
      </c>
      <c r="AU40" s="22">
        <v>41.27</v>
      </c>
      <c r="AV40" s="22">
        <v>41.93</v>
      </c>
      <c r="AW40" s="22">
        <v>42.53</v>
      </c>
      <c r="AX40" s="22">
        <v>43.12</v>
      </c>
      <c r="AY40" s="22">
        <v>43.9</v>
      </c>
      <c r="AZ40" s="22">
        <v>44.49</v>
      </c>
      <c r="BA40" s="22">
        <v>44.83</v>
      </c>
      <c r="BB40" s="22">
        <v>45.4</v>
      </c>
      <c r="BC40" s="22">
        <v>45.48</v>
      </c>
      <c r="BD40" s="22">
        <v>45.73</v>
      </c>
      <c r="BE40" s="22">
        <v>46.17</v>
      </c>
      <c r="BF40" s="22">
        <v>46.3</v>
      </c>
      <c r="BG40" s="22">
        <v>46.08</v>
      </c>
      <c r="BH40" s="22">
        <v>45.95</v>
      </c>
      <c r="BI40" s="22">
        <v>45.83</v>
      </c>
      <c r="BJ40" s="22">
        <v>45.88</v>
      </c>
      <c r="BK40" s="22">
        <v>45.36</v>
      </c>
      <c r="BL40" s="22">
        <v>45.36</v>
      </c>
      <c r="BM40" s="22" t="e">
        <v>#N/A</v>
      </c>
      <c r="BN40" s="11">
        <v>576</v>
      </c>
      <c r="BO40" s="11">
        <v>539</v>
      </c>
      <c r="BP40" s="11">
        <v>544</v>
      </c>
      <c r="BQ40" s="11">
        <v>497</v>
      </c>
      <c r="BR40" s="11">
        <v>536</v>
      </c>
      <c r="BS40" s="11">
        <v>483</v>
      </c>
      <c r="BT40" s="11">
        <v>465</v>
      </c>
      <c r="BU40" s="11">
        <v>460</v>
      </c>
      <c r="BV40" s="11">
        <v>441</v>
      </c>
      <c r="BW40" s="11">
        <v>432</v>
      </c>
      <c r="BX40" s="11">
        <v>459</v>
      </c>
      <c r="BY40" s="11">
        <v>466</v>
      </c>
      <c r="BZ40" s="11">
        <v>480</v>
      </c>
      <c r="CA40" s="11">
        <v>534</v>
      </c>
      <c r="CB40" s="11">
        <v>567</v>
      </c>
      <c r="CC40" s="11">
        <v>786</v>
      </c>
      <c r="CD40" s="11">
        <v>854</v>
      </c>
      <c r="CE40" s="11">
        <v>847</v>
      </c>
      <c r="CF40" s="11">
        <v>926</v>
      </c>
      <c r="CG40" s="11">
        <v>958</v>
      </c>
      <c r="CH40" s="11">
        <v>1012</v>
      </c>
      <c r="CI40" s="11">
        <v>1055</v>
      </c>
      <c r="CJ40" s="11">
        <v>1222</v>
      </c>
      <c r="CK40" s="11">
        <v>1445</v>
      </c>
      <c r="CL40" s="11">
        <v>1536</v>
      </c>
      <c r="CM40" s="11" t="e">
        <v>#N/A</v>
      </c>
      <c r="CN40" s="11">
        <v>183</v>
      </c>
      <c r="CO40" s="11">
        <v>172</v>
      </c>
      <c r="CP40" s="11">
        <v>173</v>
      </c>
      <c r="CQ40" s="11">
        <v>165</v>
      </c>
      <c r="CR40" s="11">
        <v>147</v>
      </c>
      <c r="CS40" s="11">
        <v>150</v>
      </c>
      <c r="CT40" s="11">
        <v>129</v>
      </c>
      <c r="CU40" s="11">
        <v>139</v>
      </c>
      <c r="CV40" s="11">
        <v>143</v>
      </c>
      <c r="CW40" s="11">
        <v>119</v>
      </c>
      <c r="CX40" s="11">
        <v>132</v>
      </c>
      <c r="CY40" s="11">
        <v>110</v>
      </c>
      <c r="CZ40">
        <v>123</v>
      </c>
      <c r="DA40" s="11">
        <v>131</v>
      </c>
      <c r="DB40">
        <v>131</v>
      </c>
      <c r="DC40" s="11">
        <v>143</v>
      </c>
      <c r="DD40" s="11">
        <v>152</v>
      </c>
      <c r="DE40" s="11">
        <v>164</v>
      </c>
      <c r="DF40" s="11">
        <v>136</v>
      </c>
      <c r="DG40" s="11">
        <v>147</v>
      </c>
      <c r="DH40" s="11">
        <v>165</v>
      </c>
      <c r="DI40" s="11">
        <v>162</v>
      </c>
      <c r="DJ40" s="11">
        <v>153</v>
      </c>
      <c r="DK40" s="11">
        <v>133</v>
      </c>
      <c r="DL40" s="11">
        <v>147</v>
      </c>
      <c r="DM40" s="11" t="e">
        <v>#N/A</v>
      </c>
      <c r="DN40" s="11">
        <v>132</v>
      </c>
      <c r="DO40" s="11">
        <v>139</v>
      </c>
      <c r="DP40" s="11">
        <v>144</v>
      </c>
      <c r="DQ40" s="11">
        <v>131</v>
      </c>
      <c r="DR40" s="11">
        <v>117</v>
      </c>
      <c r="DS40" s="11">
        <v>128</v>
      </c>
      <c r="DT40" s="11">
        <v>120</v>
      </c>
      <c r="DU40" s="11">
        <v>139</v>
      </c>
      <c r="DV40" s="11">
        <v>130</v>
      </c>
      <c r="DW40" s="11">
        <v>114</v>
      </c>
      <c r="DX40" s="11">
        <v>125</v>
      </c>
      <c r="DY40" s="11">
        <v>133</v>
      </c>
      <c r="DZ40" s="11">
        <v>112</v>
      </c>
      <c r="EA40" s="11">
        <v>135</v>
      </c>
      <c r="EB40" s="11">
        <v>141</v>
      </c>
      <c r="EC40" s="11">
        <v>141</v>
      </c>
      <c r="ED40" s="11">
        <v>152</v>
      </c>
      <c r="EE40" s="11">
        <v>134</v>
      </c>
      <c r="EF40" s="11">
        <v>137</v>
      </c>
      <c r="EG40" s="11">
        <v>144</v>
      </c>
      <c r="EH40" s="11">
        <v>140</v>
      </c>
      <c r="EI40" s="11">
        <v>162</v>
      </c>
      <c r="EJ40" s="11">
        <v>190</v>
      </c>
      <c r="EK40" s="11">
        <v>187</v>
      </c>
      <c r="EL40" s="11">
        <v>180</v>
      </c>
      <c r="EM40" s="11" t="e">
        <v>#N/A</v>
      </c>
      <c r="EN40" s="11">
        <v>671</v>
      </c>
      <c r="EO40" s="11">
        <v>720</v>
      </c>
      <c r="EP40" s="11">
        <v>771</v>
      </c>
      <c r="EQ40" s="11">
        <v>668</v>
      </c>
      <c r="ER40" s="11">
        <v>673</v>
      </c>
      <c r="ES40" s="11">
        <v>616</v>
      </c>
      <c r="ET40" s="11">
        <v>570</v>
      </c>
      <c r="EU40" s="11">
        <v>693</v>
      </c>
      <c r="EV40" s="11">
        <v>558</v>
      </c>
      <c r="EW40" s="11">
        <v>677</v>
      </c>
      <c r="EX40" s="11">
        <v>609</v>
      </c>
      <c r="EY40" s="11">
        <v>616</v>
      </c>
      <c r="EZ40" s="11">
        <v>717</v>
      </c>
      <c r="FA40" s="11">
        <v>660</v>
      </c>
      <c r="FB40" s="11">
        <v>692</v>
      </c>
      <c r="FC40" s="11">
        <v>1001</v>
      </c>
      <c r="FD40" s="11">
        <v>878</v>
      </c>
      <c r="FE40" s="11">
        <v>705</v>
      </c>
      <c r="FF40" s="11">
        <v>795</v>
      </c>
      <c r="FG40" s="11">
        <v>777</v>
      </c>
      <c r="FH40" s="11">
        <v>793</v>
      </c>
      <c r="FI40" s="11">
        <v>746</v>
      </c>
      <c r="FJ40" s="11">
        <v>983</v>
      </c>
      <c r="FK40" s="11">
        <v>1010</v>
      </c>
      <c r="FL40" s="11">
        <v>913</v>
      </c>
      <c r="FM40" s="11" t="e">
        <v>#N/A</v>
      </c>
      <c r="FN40" s="11">
        <v>665</v>
      </c>
      <c r="FO40" s="11">
        <v>723</v>
      </c>
      <c r="FP40" s="11">
        <v>671</v>
      </c>
      <c r="FQ40" s="11">
        <v>639</v>
      </c>
      <c r="FR40" s="11">
        <v>665</v>
      </c>
      <c r="FS40" s="11">
        <v>691</v>
      </c>
      <c r="FT40" s="11">
        <v>645</v>
      </c>
      <c r="FU40" s="11">
        <v>674</v>
      </c>
      <c r="FV40" s="11">
        <v>679</v>
      </c>
      <c r="FW40" s="11">
        <v>679</v>
      </c>
      <c r="FX40" s="11">
        <v>608</v>
      </c>
      <c r="FY40" s="11">
        <v>687</v>
      </c>
      <c r="FZ40" s="11">
        <v>702</v>
      </c>
      <c r="GA40" s="11">
        <v>646</v>
      </c>
      <c r="GB40" s="11">
        <v>711</v>
      </c>
      <c r="GC40" s="11">
        <v>797</v>
      </c>
      <c r="GD40" s="11">
        <v>805</v>
      </c>
      <c r="GE40" s="11">
        <v>775</v>
      </c>
      <c r="GF40" s="11">
        <v>704</v>
      </c>
      <c r="GG40" s="11">
        <v>659</v>
      </c>
      <c r="GH40" s="11">
        <v>726</v>
      </c>
      <c r="GI40" s="11">
        <v>713</v>
      </c>
      <c r="GJ40" s="11">
        <v>727</v>
      </c>
      <c r="GK40" s="11">
        <v>771</v>
      </c>
      <c r="GL40" s="11">
        <v>804</v>
      </c>
      <c r="GM40" s="11" t="e">
        <v>#N/A</v>
      </c>
      <c r="GN40">
        <v>15785</v>
      </c>
      <c r="GO40">
        <v>15823</v>
      </c>
      <c r="GP40">
        <v>15859</v>
      </c>
      <c r="GQ40">
        <v>15898</v>
      </c>
      <c r="GR40">
        <v>15926</v>
      </c>
      <c r="GS40">
        <v>15962</v>
      </c>
      <c r="GT40">
        <v>15992</v>
      </c>
      <c r="GU40">
        <v>16021</v>
      </c>
      <c r="GV40">
        <v>16044</v>
      </c>
      <c r="GW40">
        <v>16072</v>
      </c>
      <c r="GX40">
        <v>16086</v>
      </c>
      <c r="GY40">
        <v>16091</v>
      </c>
      <c r="GZ40">
        <v>16100</v>
      </c>
      <c r="HA40">
        <v>16098</v>
      </c>
      <c r="HB40">
        <v>16095</v>
      </c>
      <c r="HC40">
        <v>16086</v>
      </c>
      <c r="HD40">
        <v>16071</v>
      </c>
      <c r="HE40">
        <v>16052</v>
      </c>
      <c r="HF40">
        <v>16022</v>
      </c>
      <c r="HG40">
        <v>15998</v>
      </c>
      <c r="HH40">
        <v>15972</v>
      </c>
      <c r="HI40">
        <v>15944</v>
      </c>
      <c r="HJ40">
        <v>15918</v>
      </c>
      <c r="HK40">
        <v>15882</v>
      </c>
      <c r="HL40">
        <v>15850</v>
      </c>
      <c r="HM40">
        <v>15816</v>
      </c>
      <c r="HN40">
        <v>15778</v>
      </c>
      <c r="HO40">
        <v>45.37</v>
      </c>
      <c r="HP40">
        <v>45.41</v>
      </c>
      <c r="HQ40">
        <v>45.48</v>
      </c>
      <c r="HR40">
        <v>45.58</v>
      </c>
      <c r="HS40">
        <v>45.67</v>
      </c>
      <c r="HT40">
        <v>45.79</v>
      </c>
      <c r="HU40">
        <v>45.9</v>
      </c>
      <c r="HV40">
        <v>45.96</v>
      </c>
      <c r="HW40">
        <v>46.15</v>
      </c>
      <c r="HX40">
        <v>46.33</v>
      </c>
      <c r="HY40">
        <v>46.5</v>
      </c>
      <c r="HZ40">
        <v>46.66</v>
      </c>
      <c r="IA40">
        <v>46.82</v>
      </c>
      <c r="IB40">
        <v>47.03</v>
      </c>
      <c r="IC40">
        <v>47.22</v>
      </c>
      <c r="ID40">
        <v>47.39</v>
      </c>
      <c r="IE40">
        <v>47.54</v>
      </c>
      <c r="IF40">
        <v>47.68</v>
      </c>
      <c r="IG40">
        <v>47.81</v>
      </c>
      <c r="IH40">
        <v>47.95</v>
      </c>
      <c r="II40">
        <v>48.09</v>
      </c>
      <c r="IJ40">
        <v>48.23</v>
      </c>
      <c r="IK40">
        <v>48.35</v>
      </c>
      <c r="IL40">
        <v>48.43</v>
      </c>
      <c r="IM40">
        <v>48.49</v>
      </c>
      <c r="IN40">
        <v>48.53</v>
      </c>
      <c r="IO40">
        <v>48.52</v>
      </c>
      <c r="IP40">
        <v>130</v>
      </c>
      <c r="IQ40">
        <v>138</v>
      </c>
      <c r="IR40">
        <v>140</v>
      </c>
      <c r="IS40">
        <v>140</v>
      </c>
      <c r="IT40">
        <v>138</v>
      </c>
      <c r="IU40">
        <v>137</v>
      </c>
      <c r="IV40">
        <v>135</v>
      </c>
      <c r="IW40">
        <v>134</v>
      </c>
      <c r="IX40">
        <v>132</v>
      </c>
      <c r="IY40">
        <v>130</v>
      </c>
      <c r="IZ40">
        <v>129</v>
      </c>
      <c r="JA40">
        <v>128</v>
      </c>
      <c r="JB40">
        <v>127</v>
      </c>
      <c r="JC40">
        <v>125</v>
      </c>
      <c r="JD40">
        <v>124</v>
      </c>
      <c r="JE40">
        <v>124</v>
      </c>
      <c r="JF40">
        <v>123</v>
      </c>
      <c r="JG40">
        <v>123</v>
      </c>
      <c r="JH40">
        <v>123</v>
      </c>
      <c r="JI40">
        <v>123</v>
      </c>
      <c r="JJ40">
        <v>124</v>
      </c>
      <c r="JK40">
        <v>124</v>
      </c>
      <c r="JL40">
        <v>125</v>
      </c>
      <c r="JM40">
        <v>125</v>
      </c>
      <c r="JN40">
        <v>126</v>
      </c>
      <c r="JO40">
        <v>127</v>
      </c>
      <c r="JP40">
        <v>128</v>
      </c>
      <c r="JQ40">
        <v>158</v>
      </c>
      <c r="JR40">
        <v>159</v>
      </c>
      <c r="JS40">
        <v>159</v>
      </c>
      <c r="JT40">
        <v>161</v>
      </c>
      <c r="JU40">
        <v>165</v>
      </c>
      <c r="JV40">
        <v>164</v>
      </c>
      <c r="JW40">
        <v>167</v>
      </c>
      <c r="JX40">
        <v>172</v>
      </c>
      <c r="JY40">
        <v>172</v>
      </c>
      <c r="JZ40">
        <v>171</v>
      </c>
      <c r="KA40">
        <v>181</v>
      </c>
      <c r="KB40">
        <v>180</v>
      </c>
      <c r="KC40">
        <v>183</v>
      </c>
      <c r="KD40">
        <v>182</v>
      </c>
      <c r="KE40">
        <v>184</v>
      </c>
      <c r="KF40">
        <v>187</v>
      </c>
      <c r="KG40">
        <v>188</v>
      </c>
      <c r="KH40">
        <v>188</v>
      </c>
      <c r="KI40">
        <v>196</v>
      </c>
      <c r="KJ40">
        <v>196</v>
      </c>
      <c r="KK40">
        <v>202</v>
      </c>
      <c r="KL40">
        <v>207</v>
      </c>
      <c r="KM40">
        <v>207</v>
      </c>
      <c r="KN40">
        <v>212</v>
      </c>
      <c r="KO40">
        <v>214</v>
      </c>
      <c r="KP40">
        <v>213</v>
      </c>
      <c r="KQ40">
        <v>217</v>
      </c>
      <c r="KR40">
        <v>56</v>
      </c>
      <c r="KS40">
        <v>59</v>
      </c>
      <c r="KT40">
        <v>55</v>
      </c>
      <c r="KU40">
        <v>60</v>
      </c>
      <c r="KV40">
        <v>55</v>
      </c>
      <c r="KW40">
        <v>63</v>
      </c>
      <c r="KX40">
        <v>62</v>
      </c>
      <c r="KY40">
        <v>67</v>
      </c>
      <c r="KZ40">
        <v>63</v>
      </c>
      <c r="LA40">
        <v>69</v>
      </c>
      <c r="LB40">
        <v>66</v>
      </c>
      <c r="LC40">
        <v>57</v>
      </c>
      <c r="LD40">
        <v>65</v>
      </c>
      <c r="LE40">
        <v>55</v>
      </c>
      <c r="LF40">
        <v>57</v>
      </c>
      <c r="LG40">
        <v>54</v>
      </c>
      <c r="LH40">
        <v>50</v>
      </c>
      <c r="LI40">
        <v>46</v>
      </c>
      <c r="LJ40">
        <v>43</v>
      </c>
      <c r="LK40">
        <v>49</v>
      </c>
      <c r="LL40">
        <v>52</v>
      </c>
      <c r="LM40">
        <v>55</v>
      </c>
      <c r="LN40">
        <v>56</v>
      </c>
      <c r="LO40">
        <v>51</v>
      </c>
      <c r="LP40">
        <v>56</v>
      </c>
      <c r="LQ40">
        <v>52</v>
      </c>
      <c r="LR40">
        <v>51</v>
      </c>
    </row>
    <row r="41" spans="2:330" x14ac:dyDescent="0.35">
      <c r="B41" s="2" t="s">
        <v>44</v>
      </c>
      <c r="C41" s="1" t="s">
        <v>345</v>
      </c>
      <c r="D41" s="1" t="s">
        <v>155</v>
      </c>
      <c r="E41" s="1">
        <v>5558008</v>
      </c>
      <c r="F41" s="11">
        <v>9181</v>
      </c>
      <c r="G41" s="11">
        <v>8305</v>
      </c>
      <c r="H41" s="11">
        <v>8995</v>
      </c>
      <c r="I41" s="11">
        <v>9646</v>
      </c>
      <c r="J41" t="e">
        <v>#N/A</v>
      </c>
      <c r="K41" t="e">
        <v>#N/A</v>
      </c>
      <c r="L41" s="11">
        <v>69</v>
      </c>
      <c r="M41" s="11">
        <v>136</v>
      </c>
      <c r="N41" s="11">
        <v>11307</v>
      </c>
      <c r="O41" s="11">
        <v>11377</v>
      </c>
      <c r="P41" s="11">
        <v>11406</v>
      </c>
      <c r="Q41" s="11">
        <v>11553</v>
      </c>
      <c r="R41" s="11">
        <v>11553</v>
      </c>
      <c r="S41" s="11">
        <v>11560</v>
      </c>
      <c r="T41" s="11">
        <v>11543</v>
      </c>
      <c r="U41" s="11">
        <v>11624</v>
      </c>
      <c r="V41" s="11">
        <v>11575</v>
      </c>
      <c r="W41" s="11">
        <v>11547</v>
      </c>
      <c r="X41" s="11">
        <v>11522</v>
      </c>
      <c r="Y41" s="11">
        <v>11448</v>
      </c>
      <c r="Z41" s="11">
        <v>11460</v>
      </c>
      <c r="AA41" s="11">
        <v>11416</v>
      </c>
      <c r="AB41" s="11">
        <v>11447</v>
      </c>
      <c r="AC41" s="11">
        <v>11593</v>
      </c>
      <c r="AD41" s="11">
        <v>11594</v>
      </c>
      <c r="AE41" s="11">
        <v>11544</v>
      </c>
      <c r="AF41" s="11">
        <v>11566</v>
      </c>
      <c r="AG41" s="11">
        <v>11597</v>
      </c>
      <c r="AH41" s="11">
        <v>11538</v>
      </c>
      <c r="AI41" s="11">
        <v>11525</v>
      </c>
      <c r="AJ41" s="11">
        <v>11716</v>
      </c>
      <c r="AK41" s="11">
        <v>11826</v>
      </c>
      <c r="AL41" s="11">
        <v>11945</v>
      </c>
      <c r="AM41" s="11" t="e">
        <v>#N/A</v>
      </c>
      <c r="AN41" s="22">
        <v>37.340000000000003</v>
      </c>
      <c r="AO41" s="22">
        <v>37.9</v>
      </c>
      <c r="AP41" s="22">
        <v>38.24</v>
      </c>
      <c r="AQ41" s="22">
        <v>38.56</v>
      </c>
      <c r="AR41" s="22">
        <v>39.19</v>
      </c>
      <c r="AS41" s="22">
        <v>39.85</v>
      </c>
      <c r="AT41" s="22">
        <v>40.5</v>
      </c>
      <c r="AU41" s="22">
        <v>41.07</v>
      </c>
      <c r="AV41" s="22">
        <v>41.88</v>
      </c>
      <c r="AW41" s="22">
        <v>42.36</v>
      </c>
      <c r="AX41" s="22">
        <v>43.07</v>
      </c>
      <c r="AY41" s="22">
        <v>44.17</v>
      </c>
      <c r="AZ41" s="22">
        <v>44.74</v>
      </c>
      <c r="BA41" s="22">
        <v>45.37</v>
      </c>
      <c r="BB41" s="22">
        <v>45.94</v>
      </c>
      <c r="BC41" s="22">
        <v>46.06</v>
      </c>
      <c r="BD41" s="22">
        <v>46.75</v>
      </c>
      <c r="BE41" s="22">
        <v>47.29</v>
      </c>
      <c r="BF41" s="22">
        <v>47.62</v>
      </c>
      <c r="BG41" s="22">
        <v>47.97</v>
      </c>
      <c r="BH41" s="22">
        <v>48.38</v>
      </c>
      <c r="BI41" s="22">
        <v>48.78</v>
      </c>
      <c r="BJ41" s="22">
        <v>48.32</v>
      </c>
      <c r="BK41" s="22">
        <v>48.11</v>
      </c>
      <c r="BL41" s="22">
        <v>48</v>
      </c>
      <c r="BM41" s="22" t="e">
        <v>#N/A</v>
      </c>
      <c r="BN41" s="11">
        <v>419</v>
      </c>
      <c r="BO41" s="11">
        <v>429</v>
      </c>
      <c r="BP41" s="11">
        <v>426</v>
      </c>
      <c r="BQ41" s="11">
        <v>424</v>
      </c>
      <c r="BR41" s="11">
        <v>400</v>
      </c>
      <c r="BS41" s="11">
        <v>387</v>
      </c>
      <c r="BT41" s="11">
        <v>347</v>
      </c>
      <c r="BU41" s="11">
        <v>350</v>
      </c>
      <c r="BV41" s="11">
        <v>357</v>
      </c>
      <c r="BW41" s="11">
        <v>395</v>
      </c>
      <c r="BX41" s="11">
        <v>411</v>
      </c>
      <c r="BY41" s="11">
        <v>277</v>
      </c>
      <c r="BZ41" s="11">
        <v>284</v>
      </c>
      <c r="CA41" s="11">
        <v>312</v>
      </c>
      <c r="CB41" s="11">
        <v>350</v>
      </c>
      <c r="CC41" s="11">
        <v>545</v>
      </c>
      <c r="CD41" s="11">
        <v>541</v>
      </c>
      <c r="CE41" s="11">
        <v>558</v>
      </c>
      <c r="CF41" s="11">
        <v>601</v>
      </c>
      <c r="CG41" s="11">
        <v>597</v>
      </c>
      <c r="CH41" s="11">
        <v>601</v>
      </c>
      <c r="CI41" s="11">
        <v>600</v>
      </c>
      <c r="CJ41" s="11">
        <v>769</v>
      </c>
      <c r="CK41" s="11">
        <v>900</v>
      </c>
      <c r="CL41" s="11">
        <v>983</v>
      </c>
      <c r="CM41" s="11" t="e">
        <v>#N/A</v>
      </c>
      <c r="CN41" s="11">
        <v>123</v>
      </c>
      <c r="CO41" s="11">
        <v>109</v>
      </c>
      <c r="CP41" s="11">
        <v>131</v>
      </c>
      <c r="CQ41" s="11">
        <v>103</v>
      </c>
      <c r="CR41" s="11">
        <v>118</v>
      </c>
      <c r="CS41" s="11">
        <v>111</v>
      </c>
      <c r="CT41" s="11">
        <v>89</v>
      </c>
      <c r="CU41" s="11">
        <v>104</v>
      </c>
      <c r="CV41" s="11">
        <v>76</v>
      </c>
      <c r="CW41" s="11">
        <v>89</v>
      </c>
      <c r="CX41" s="11">
        <v>94</v>
      </c>
      <c r="CY41" s="11">
        <v>75</v>
      </c>
      <c r="CZ41">
        <v>86</v>
      </c>
      <c r="DA41" s="11">
        <v>70</v>
      </c>
      <c r="DB41">
        <v>106</v>
      </c>
      <c r="DC41" s="11">
        <v>97</v>
      </c>
      <c r="DD41" s="11">
        <v>98</v>
      </c>
      <c r="DE41" s="11">
        <v>98</v>
      </c>
      <c r="DF41" s="11">
        <v>129</v>
      </c>
      <c r="DG41" s="11">
        <v>108</v>
      </c>
      <c r="DH41" s="11">
        <v>110</v>
      </c>
      <c r="DI41" s="11">
        <v>114</v>
      </c>
      <c r="DJ41" s="11">
        <v>117</v>
      </c>
      <c r="DK41" s="11">
        <v>99</v>
      </c>
      <c r="DL41" s="11">
        <v>89</v>
      </c>
      <c r="DM41" s="11" t="e">
        <v>#N/A</v>
      </c>
      <c r="DN41" s="11">
        <v>81</v>
      </c>
      <c r="DO41" s="11">
        <v>99</v>
      </c>
      <c r="DP41" s="11">
        <v>111</v>
      </c>
      <c r="DQ41" s="11">
        <v>83</v>
      </c>
      <c r="DR41" s="11">
        <v>97</v>
      </c>
      <c r="DS41" s="11">
        <v>107</v>
      </c>
      <c r="DT41" s="11">
        <v>121</v>
      </c>
      <c r="DU41" s="11">
        <v>116</v>
      </c>
      <c r="DV41" s="11">
        <v>101</v>
      </c>
      <c r="DW41" s="11">
        <v>115</v>
      </c>
      <c r="DX41" s="11">
        <v>100</v>
      </c>
      <c r="DY41" s="11">
        <v>110</v>
      </c>
      <c r="DZ41" s="11">
        <v>95</v>
      </c>
      <c r="EA41" s="11">
        <v>123</v>
      </c>
      <c r="EB41" s="11">
        <v>118</v>
      </c>
      <c r="EC41" s="11">
        <v>134</v>
      </c>
      <c r="ED41" s="11">
        <v>127</v>
      </c>
      <c r="EE41" s="11">
        <v>124</v>
      </c>
      <c r="EF41" s="11">
        <v>144</v>
      </c>
      <c r="EG41" s="11">
        <v>140</v>
      </c>
      <c r="EH41" s="11">
        <v>140</v>
      </c>
      <c r="EI41" s="11">
        <v>124</v>
      </c>
      <c r="EJ41" s="11">
        <v>136</v>
      </c>
      <c r="EK41" s="11">
        <v>167</v>
      </c>
      <c r="EL41" s="11">
        <v>149</v>
      </c>
      <c r="EM41" s="11" t="e">
        <v>#N/A</v>
      </c>
      <c r="EN41" s="11">
        <v>570</v>
      </c>
      <c r="EO41" s="11">
        <v>450</v>
      </c>
      <c r="EP41" s="11">
        <v>471</v>
      </c>
      <c r="EQ41" s="11">
        <v>564</v>
      </c>
      <c r="ER41" s="11">
        <v>480</v>
      </c>
      <c r="ES41" s="11">
        <v>469</v>
      </c>
      <c r="ET41" s="11">
        <v>445</v>
      </c>
      <c r="EU41" s="11">
        <v>518</v>
      </c>
      <c r="EV41" s="11">
        <v>448</v>
      </c>
      <c r="EW41" s="11">
        <v>483</v>
      </c>
      <c r="EX41" s="11">
        <v>515</v>
      </c>
      <c r="EY41" s="11">
        <v>557</v>
      </c>
      <c r="EZ41" s="11">
        <v>525</v>
      </c>
      <c r="FA41" s="11">
        <v>569</v>
      </c>
      <c r="FB41" s="11">
        <v>620</v>
      </c>
      <c r="FC41" s="11">
        <v>752</v>
      </c>
      <c r="FD41" s="11">
        <v>668</v>
      </c>
      <c r="FE41" s="11">
        <v>524</v>
      </c>
      <c r="FF41" s="11">
        <v>594</v>
      </c>
      <c r="FG41" s="11">
        <v>630</v>
      </c>
      <c r="FH41" s="11">
        <v>521</v>
      </c>
      <c r="FI41" s="11">
        <v>475</v>
      </c>
      <c r="FJ41" s="11">
        <v>718</v>
      </c>
      <c r="FK41" s="11">
        <v>666</v>
      </c>
      <c r="FL41" s="11">
        <v>694</v>
      </c>
      <c r="FM41" s="11" t="e">
        <v>#N/A</v>
      </c>
      <c r="FN41" s="11">
        <v>452</v>
      </c>
      <c r="FO41" s="11">
        <v>390</v>
      </c>
      <c r="FP41" s="11">
        <v>462</v>
      </c>
      <c r="FQ41" s="11">
        <v>437</v>
      </c>
      <c r="FR41" s="11">
        <v>501</v>
      </c>
      <c r="FS41" s="11">
        <v>466</v>
      </c>
      <c r="FT41" s="11">
        <v>430</v>
      </c>
      <c r="FU41" s="11">
        <v>425</v>
      </c>
      <c r="FV41" s="11">
        <v>471</v>
      </c>
      <c r="FW41" s="11">
        <v>485</v>
      </c>
      <c r="FX41" s="11">
        <v>532</v>
      </c>
      <c r="FY41" s="11">
        <v>553</v>
      </c>
      <c r="FZ41" s="11">
        <v>504</v>
      </c>
      <c r="GA41" s="11">
        <v>563</v>
      </c>
      <c r="GB41" s="11">
        <v>579</v>
      </c>
      <c r="GC41" s="11">
        <v>568</v>
      </c>
      <c r="GD41" s="11">
        <v>638</v>
      </c>
      <c r="GE41" s="11">
        <v>546</v>
      </c>
      <c r="GF41" s="11">
        <v>560</v>
      </c>
      <c r="GG41" s="11">
        <v>566</v>
      </c>
      <c r="GH41" s="11">
        <v>550</v>
      </c>
      <c r="GI41" s="11">
        <v>480</v>
      </c>
      <c r="GJ41" s="11">
        <v>546</v>
      </c>
      <c r="GK41" s="11">
        <v>488</v>
      </c>
      <c r="GL41" s="11">
        <v>514</v>
      </c>
      <c r="GM41" s="11" t="e">
        <v>#N/A</v>
      </c>
      <c r="GN41">
        <v>11824</v>
      </c>
      <c r="GO41">
        <v>11827</v>
      </c>
      <c r="GP41">
        <v>11833</v>
      </c>
      <c r="GQ41">
        <v>11840</v>
      </c>
      <c r="GR41">
        <v>11845</v>
      </c>
      <c r="GS41">
        <v>11853</v>
      </c>
      <c r="GT41">
        <v>11850</v>
      </c>
      <c r="GU41">
        <v>11848</v>
      </c>
      <c r="GV41">
        <v>11848</v>
      </c>
      <c r="GW41">
        <v>11848</v>
      </c>
      <c r="GX41">
        <v>11842</v>
      </c>
      <c r="GY41">
        <v>11835</v>
      </c>
      <c r="GZ41">
        <v>11830</v>
      </c>
      <c r="HA41">
        <v>11810</v>
      </c>
      <c r="HB41">
        <v>11788</v>
      </c>
      <c r="HC41">
        <v>11756</v>
      </c>
      <c r="HD41">
        <v>11732</v>
      </c>
      <c r="HE41">
        <v>11700</v>
      </c>
      <c r="HF41">
        <v>11663</v>
      </c>
      <c r="HG41">
        <v>11621</v>
      </c>
      <c r="HH41">
        <v>11580</v>
      </c>
      <c r="HI41">
        <v>11534</v>
      </c>
      <c r="HJ41">
        <v>11490</v>
      </c>
      <c r="HK41">
        <v>11441</v>
      </c>
      <c r="HL41">
        <v>11394</v>
      </c>
      <c r="HM41">
        <v>11346</v>
      </c>
      <c r="HN41">
        <v>11298</v>
      </c>
      <c r="HO41">
        <v>48.37</v>
      </c>
      <c r="HP41">
        <v>48.49</v>
      </c>
      <c r="HQ41">
        <v>48.54</v>
      </c>
      <c r="HR41">
        <v>48.63</v>
      </c>
      <c r="HS41">
        <v>48.76</v>
      </c>
      <c r="HT41">
        <v>48.83</v>
      </c>
      <c r="HU41">
        <v>48.85</v>
      </c>
      <c r="HV41">
        <v>48.85</v>
      </c>
      <c r="HW41">
        <v>48.92</v>
      </c>
      <c r="HX41">
        <v>48.97</v>
      </c>
      <c r="HY41">
        <v>49.15</v>
      </c>
      <c r="HZ41">
        <v>49.31</v>
      </c>
      <c r="IA41">
        <v>49.46</v>
      </c>
      <c r="IB41">
        <v>49.66</v>
      </c>
      <c r="IC41">
        <v>49.96</v>
      </c>
      <c r="ID41">
        <v>50.04</v>
      </c>
      <c r="IE41">
        <v>50.34</v>
      </c>
      <c r="IF41">
        <v>50.6</v>
      </c>
      <c r="IG41">
        <v>50.8</v>
      </c>
      <c r="IH41">
        <v>50.92</v>
      </c>
      <c r="II41">
        <v>51.08</v>
      </c>
      <c r="IJ41">
        <v>51.22</v>
      </c>
      <c r="IK41">
        <v>51.32</v>
      </c>
      <c r="IL41">
        <v>51.4</v>
      </c>
      <c r="IM41">
        <v>51.49</v>
      </c>
      <c r="IN41">
        <v>51.56</v>
      </c>
      <c r="IO41">
        <v>51.58</v>
      </c>
      <c r="IP41">
        <v>105</v>
      </c>
      <c r="IQ41">
        <v>113</v>
      </c>
      <c r="IR41">
        <v>115</v>
      </c>
      <c r="IS41">
        <v>115</v>
      </c>
      <c r="IT41">
        <v>115</v>
      </c>
      <c r="IU41">
        <v>113</v>
      </c>
      <c r="IV41">
        <v>111</v>
      </c>
      <c r="IW41">
        <v>107</v>
      </c>
      <c r="IX41">
        <v>105</v>
      </c>
      <c r="IY41">
        <v>103</v>
      </c>
      <c r="IZ41">
        <v>101</v>
      </c>
      <c r="JA41">
        <v>99</v>
      </c>
      <c r="JB41">
        <v>98</v>
      </c>
      <c r="JC41">
        <v>97</v>
      </c>
      <c r="JD41">
        <v>96</v>
      </c>
      <c r="JE41">
        <v>94</v>
      </c>
      <c r="JF41">
        <v>93</v>
      </c>
      <c r="JG41">
        <v>93</v>
      </c>
      <c r="JH41">
        <v>93</v>
      </c>
      <c r="JI41">
        <v>93</v>
      </c>
      <c r="JJ41">
        <v>93</v>
      </c>
      <c r="JK41">
        <v>93</v>
      </c>
      <c r="JL41">
        <v>93</v>
      </c>
      <c r="JM41">
        <v>94</v>
      </c>
      <c r="JN41">
        <v>95</v>
      </c>
      <c r="JO41">
        <v>96</v>
      </c>
      <c r="JP41">
        <v>97</v>
      </c>
      <c r="JQ41">
        <v>138</v>
      </c>
      <c r="JR41">
        <v>139</v>
      </c>
      <c r="JS41">
        <v>144</v>
      </c>
      <c r="JT41">
        <v>139</v>
      </c>
      <c r="JU41">
        <v>142</v>
      </c>
      <c r="JV41">
        <v>150</v>
      </c>
      <c r="JW41">
        <v>150</v>
      </c>
      <c r="JX41">
        <v>151</v>
      </c>
      <c r="JY41">
        <v>147</v>
      </c>
      <c r="JZ41">
        <v>148</v>
      </c>
      <c r="KA41">
        <v>149</v>
      </c>
      <c r="KB41">
        <v>158</v>
      </c>
      <c r="KC41">
        <v>159</v>
      </c>
      <c r="KD41">
        <v>163</v>
      </c>
      <c r="KE41">
        <v>159</v>
      </c>
      <c r="KF41">
        <v>166</v>
      </c>
      <c r="KG41">
        <v>165</v>
      </c>
      <c r="KH41">
        <v>168</v>
      </c>
      <c r="KI41">
        <v>172</v>
      </c>
      <c r="KJ41">
        <v>176</v>
      </c>
      <c r="KK41">
        <v>176</v>
      </c>
      <c r="KL41">
        <v>182</v>
      </c>
      <c r="KM41">
        <v>186</v>
      </c>
      <c r="KN41">
        <v>193</v>
      </c>
      <c r="KO41">
        <v>192</v>
      </c>
      <c r="KP41">
        <v>192</v>
      </c>
      <c r="KQ41">
        <v>196</v>
      </c>
      <c r="KR41">
        <v>31</v>
      </c>
      <c r="KS41">
        <v>29</v>
      </c>
      <c r="KT41">
        <v>35</v>
      </c>
      <c r="KU41">
        <v>31</v>
      </c>
      <c r="KV41">
        <v>32</v>
      </c>
      <c r="KW41">
        <v>45</v>
      </c>
      <c r="KX41">
        <v>36</v>
      </c>
      <c r="KY41">
        <v>42</v>
      </c>
      <c r="KZ41">
        <v>42</v>
      </c>
      <c r="LA41">
        <v>45</v>
      </c>
      <c r="LB41">
        <v>42</v>
      </c>
      <c r="LC41">
        <v>52</v>
      </c>
      <c r="LD41">
        <v>56</v>
      </c>
      <c r="LE41">
        <v>46</v>
      </c>
      <c r="LF41">
        <v>41</v>
      </c>
      <c r="LG41">
        <v>40</v>
      </c>
      <c r="LH41">
        <v>48</v>
      </c>
      <c r="LI41">
        <v>43</v>
      </c>
      <c r="LJ41">
        <v>42</v>
      </c>
      <c r="LK41">
        <v>41</v>
      </c>
      <c r="LL41">
        <v>42</v>
      </c>
      <c r="LM41">
        <v>43</v>
      </c>
      <c r="LN41">
        <v>49</v>
      </c>
      <c r="LO41">
        <v>50</v>
      </c>
      <c r="LP41">
        <v>50</v>
      </c>
      <c r="LQ41">
        <v>48</v>
      </c>
      <c r="LR41">
        <v>51</v>
      </c>
    </row>
    <row r="42" spans="2:330" x14ac:dyDescent="0.35">
      <c r="B42" s="2" t="s">
        <v>45</v>
      </c>
      <c r="C42" s="1" t="s">
        <v>346</v>
      </c>
      <c r="D42" s="1" t="s">
        <v>156</v>
      </c>
      <c r="E42" s="1">
        <v>5558012</v>
      </c>
      <c r="F42" s="11">
        <v>22262</v>
      </c>
      <c r="G42" s="11">
        <v>27446</v>
      </c>
      <c r="H42" s="11">
        <v>30140</v>
      </c>
      <c r="I42" s="11">
        <v>31788</v>
      </c>
      <c r="J42" t="e">
        <v>#N/A</v>
      </c>
      <c r="K42" t="e">
        <v>#N/A</v>
      </c>
      <c r="L42" s="11">
        <v>275</v>
      </c>
      <c r="M42" s="11">
        <v>494</v>
      </c>
      <c r="N42" s="11">
        <v>35947</v>
      </c>
      <c r="O42" s="11">
        <v>36264</v>
      </c>
      <c r="P42" s="11">
        <v>36482</v>
      </c>
      <c r="Q42" s="11">
        <v>36550</v>
      </c>
      <c r="R42" s="11">
        <v>36729</v>
      </c>
      <c r="S42" s="11">
        <v>36691</v>
      </c>
      <c r="T42" s="11">
        <v>36660</v>
      </c>
      <c r="U42" s="11">
        <v>36567</v>
      </c>
      <c r="V42" s="11">
        <v>36558</v>
      </c>
      <c r="W42" s="11">
        <v>36474</v>
      </c>
      <c r="X42" s="11">
        <v>36345</v>
      </c>
      <c r="Y42" s="11">
        <v>35777</v>
      </c>
      <c r="Z42" s="11">
        <v>35693</v>
      </c>
      <c r="AA42" s="11">
        <v>35813</v>
      </c>
      <c r="AB42" s="11">
        <v>35923</v>
      </c>
      <c r="AC42" s="11">
        <v>36116</v>
      </c>
      <c r="AD42" s="11">
        <v>36374</v>
      </c>
      <c r="AE42" s="11">
        <v>36302</v>
      </c>
      <c r="AF42" s="11">
        <v>36217</v>
      </c>
      <c r="AG42" s="11">
        <v>36257</v>
      </c>
      <c r="AH42" s="11">
        <v>36182</v>
      </c>
      <c r="AI42" s="11">
        <v>36382</v>
      </c>
      <c r="AJ42" s="11">
        <v>37767</v>
      </c>
      <c r="AK42" s="11">
        <v>38007</v>
      </c>
      <c r="AL42" s="11">
        <v>38237</v>
      </c>
      <c r="AM42" s="11" t="e">
        <v>#N/A</v>
      </c>
      <c r="AN42" s="22">
        <v>37.75</v>
      </c>
      <c r="AO42" s="22">
        <v>38.18</v>
      </c>
      <c r="AP42" s="22">
        <v>38.58</v>
      </c>
      <c r="AQ42" s="22">
        <v>39.119999999999997</v>
      </c>
      <c r="AR42" s="22">
        <v>39.619999999999997</v>
      </c>
      <c r="AS42" s="22">
        <v>40.270000000000003</v>
      </c>
      <c r="AT42" s="22">
        <v>40.85</v>
      </c>
      <c r="AU42" s="22">
        <v>41.52</v>
      </c>
      <c r="AV42" s="22">
        <v>42.13</v>
      </c>
      <c r="AW42" s="22">
        <v>42.66</v>
      </c>
      <c r="AX42" s="22">
        <v>43.21</v>
      </c>
      <c r="AY42" s="22">
        <v>44.57</v>
      </c>
      <c r="AZ42" s="22">
        <v>45.13</v>
      </c>
      <c r="BA42" s="22">
        <v>45.54</v>
      </c>
      <c r="BB42" s="22">
        <v>45.85</v>
      </c>
      <c r="BC42" s="22">
        <v>46.22</v>
      </c>
      <c r="BD42" s="22">
        <v>46.39</v>
      </c>
      <c r="BE42" s="22">
        <v>46.75</v>
      </c>
      <c r="BF42" s="22">
        <v>46.93</v>
      </c>
      <c r="BG42" s="22">
        <v>46.97</v>
      </c>
      <c r="BH42" s="22">
        <v>47.03</v>
      </c>
      <c r="BI42" s="22">
        <v>46.84</v>
      </c>
      <c r="BJ42" s="22">
        <v>46.38</v>
      </c>
      <c r="BK42" s="22">
        <v>46.2</v>
      </c>
      <c r="BL42" s="22">
        <v>46.1</v>
      </c>
      <c r="BM42" s="22" t="e">
        <v>#N/A</v>
      </c>
      <c r="BN42" s="11">
        <v>1283</v>
      </c>
      <c r="BO42" s="11">
        <v>1312</v>
      </c>
      <c r="BP42" s="11">
        <v>1365</v>
      </c>
      <c r="BQ42" s="11">
        <v>1329</v>
      </c>
      <c r="BR42" s="11">
        <v>1354</v>
      </c>
      <c r="BS42" s="11">
        <v>1345</v>
      </c>
      <c r="BT42" s="11">
        <v>1312</v>
      </c>
      <c r="BU42" s="11">
        <v>1267</v>
      </c>
      <c r="BV42" s="11">
        <v>1226</v>
      </c>
      <c r="BW42" s="11">
        <v>1236</v>
      </c>
      <c r="BX42" s="11">
        <v>1261</v>
      </c>
      <c r="BY42" s="11">
        <v>1119</v>
      </c>
      <c r="BZ42" s="11">
        <v>1204</v>
      </c>
      <c r="CA42" s="11">
        <v>1397</v>
      </c>
      <c r="CB42" s="11">
        <v>1568</v>
      </c>
      <c r="CC42" s="11">
        <v>1955</v>
      </c>
      <c r="CD42" s="11">
        <v>2334</v>
      </c>
      <c r="CE42" s="11">
        <v>2482</v>
      </c>
      <c r="CF42" s="11">
        <v>2626</v>
      </c>
      <c r="CG42" s="11">
        <v>2720</v>
      </c>
      <c r="CH42" s="11">
        <v>2724</v>
      </c>
      <c r="CI42" s="11">
        <v>2844</v>
      </c>
      <c r="CJ42" s="11">
        <v>3304</v>
      </c>
      <c r="CK42" s="11">
        <v>3586</v>
      </c>
      <c r="CL42" s="11">
        <v>3735</v>
      </c>
      <c r="CM42" s="11" t="e">
        <v>#N/A</v>
      </c>
      <c r="CN42" s="11">
        <v>383</v>
      </c>
      <c r="CO42" s="11">
        <v>404</v>
      </c>
      <c r="CP42" s="11">
        <v>327</v>
      </c>
      <c r="CQ42" s="11">
        <v>342</v>
      </c>
      <c r="CR42" s="11">
        <v>313</v>
      </c>
      <c r="CS42" s="11">
        <v>318</v>
      </c>
      <c r="CT42" s="11">
        <v>319</v>
      </c>
      <c r="CU42" s="11">
        <v>289</v>
      </c>
      <c r="CV42" s="11">
        <v>332</v>
      </c>
      <c r="CW42" s="11">
        <v>274</v>
      </c>
      <c r="CX42" s="11">
        <v>284</v>
      </c>
      <c r="CY42" s="11">
        <v>277</v>
      </c>
      <c r="CZ42">
        <v>306</v>
      </c>
      <c r="DA42" s="11">
        <v>307</v>
      </c>
      <c r="DB42">
        <v>376</v>
      </c>
      <c r="DC42" s="11">
        <v>365</v>
      </c>
      <c r="DD42" s="11">
        <v>344</v>
      </c>
      <c r="DE42" s="11">
        <v>351</v>
      </c>
      <c r="DF42" s="11">
        <v>385</v>
      </c>
      <c r="DG42" s="11">
        <v>337</v>
      </c>
      <c r="DH42" s="11">
        <v>344</v>
      </c>
      <c r="DI42" s="11">
        <v>397</v>
      </c>
      <c r="DJ42" s="11">
        <v>370</v>
      </c>
      <c r="DK42" s="11">
        <v>346</v>
      </c>
      <c r="DL42" s="11">
        <v>360</v>
      </c>
      <c r="DM42" s="11" t="e">
        <v>#N/A</v>
      </c>
      <c r="DN42" s="11">
        <v>295</v>
      </c>
      <c r="DO42" s="11">
        <v>295</v>
      </c>
      <c r="DP42" s="11">
        <v>308</v>
      </c>
      <c r="DQ42" s="11">
        <v>314</v>
      </c>
      <c r="DR42" s="11">
        <v>301</v>
      </c>
      <c r="DS42" s="11">
        <v>289</v>
      </c>
      <c r="DT42" s="11">
        <v>337</v>
      </c>
      <c r="DU42" s="11">
        <v>355</v>
      </c>
      <c r="DV42" s="11">
        <v>326</v>
      </c>
      <c r="DW42" s="11">
        <v>337</v>
      </c>
      <c r="DX42" s="11">
        <v>375</v>
      </c>
      <c r="DY42" s="11">
        <v>390</v>
      </c>
      <c r="DZ42" s="11">
        <v>369</v>
      </c>
      <c r="EA42" s="11">
        <v>370</v>
      </c>
      <c r="EB42" s="11">
        <v>408</v>
      </c>
      <c r="EC42" s="11">
        <v>392</v>
      </c>
      <c r="ED42" s="11">
        <v>406</v>
      </c>
      <c r="EE42" s="11">
        <v>401</v>
      </c>
      <c r="EF42" s="11">
        <v>438</v>
      </c>
      <c r="EG42" s="11">
        <v>413</v>
      </c>
      <c r="EH42" s="11">
        <v>441</v>
      </c>
      <c r="EI42" s="11">
        <v>430</v>
      </c>
      <c r="EJ42" s="11">
        <v>473</v>
      </c>
      <c r="EK42" s="11">
        <v>465</v>
      </c>
      <c r="EL42" s="11">
        <v>472</v>
      </c>
      <c r="EM42" s="11" t="e">
        <v>#N/A</v>
      </c>
      <c r="EN42" s="11">
        <v>1328</v>
      </c>
      <c r="EO42" s="11">
        <v>1366</v>
      </c>
      <c r="EP42" s="11">
        <v>1383</v>
      </c>
      <c r="EQ42" s="11">
        <v>1308</v>
      </c>
      <c r="ER42" s="11">
        <v>1473</v>
      </c>
      <c r="ES42" s="11">
        <v>1173</v>
      </c>
      <c r="ET42" s="11">
        <v>1291</v>
      </c>
      <c r="EU42" s="11">
        <v>1250</v>
      </c>
      <c r="EV42" s="11">
        <v>1244</v>
      </c>
      <c r="EW42" s="11">
        <v>1265</v>
      </c>
      <c r="EX42" s="11">
        <v>1305</v>
      </c>
      <c r="EY42" s="11">
        <v>1510</v>
      </c>
      <c r="EZ42" s="11">
        <v>1429</v>
      </c>
      <c r="FA42" s="11">
        <v>1632</v>
      </c>
      <c r="FB42" s="11">
        <v>1644</v>
      </c>
      <c r="FC42" s="11">
        <v>1920</v>
      </c>
      <c r="FD42" s="11">
        <v>2120</v>
      </c>
      <c r="FE42" s="11">
        <v>1666</v>
      </c>
      <c r="FF42" s="11">
        <v>1727</v>
      </c>
      <c r="FG42" s="11">
        <v>1851</v>
      </c>
      <c r="FH42" s="11">
        <v>1603</v>
      </c>
      <c r="FI42" s="11">
        <v>1879</v>
      </c>
      <c r="FJ42" s="11">
        <v>2269</v>
      </c>
      <c r="FK42" s="11">
        <v>1907</v>
      </c>
      <c r="FL42" s="11">
        <v>1901</v>
      </c>
      <c r="FM42" s="11" t="e">
        <v>#N/A</v>
      </c>
      <c r="FN42" s="11">
        <v>1245</v>
      </c>
      <c r="FO42" s="11">
        <v>1158</v>
      </c>
      <c r="FP42" s="11">
        <v>1184</v>
      </c>
      <c r="FQ42" s="11">
        <v>1268</v>
      </c>
      <c r="FR42" s="11">
        <v>1307</v>
      </c>
      <c r="FS42" s="11">
        <v>1240</v>
      </c>
      <c r="FT42" s="11">
        <v>1304</v>
      </c>
      <c r="FU42" s="11">
        <v>1277</v>
      </c>
      <c r="FV42" s="11">
        <v>1260</v>
      </c>
      <c r="FW42" s="11">
        <v>1284</v>
      </c>
      <c r="FX42" s="11">
        <v>1346</v>
      </c>
      <c r="FY42" s="11">
        <v>1545</v>
      </c>
      <c r="FZ42" s="11">
        <v>1459</v>
      </c>
      <c r="GA42" s="11">
        <v>1463</v>
      </c>
      <c r="GB42" s="11">
        <v>1528</v>
      </c>
      <c r="GC42" s="11">
        <v>1720</v>
      </c>
      <c r="GD42" s="11">
        <v>1788</v>
      </c>
      <c r="GE42" s="11">
        <v>1686</v>
      </c>
      <c r="GF42" s="11">
        <v>1758</v>
      </c>
      <c r="GG42" s="11">
        <v>1692</v>
      </c>
      <c r="GH42" s="11">
        <v>1577</v>
      </c>
      <c r="GI42" s="11">
        <v>1642</v>
      </c>
      <c r="GJ42" s="11">
        <v>1525</v>
      </c>
      <c r="GK42" s="11">
        <v>1551</v>
      </c>
      <c r="GL42" s="11">
        <v>1559</v>
      </c>
      <c r="GM42" s="11" t="e">
        <v>#N/A</v>
      </c>
      <c r="GN42">
        <v>38050</v>
      </c>
      <c r="GO42">
        <v>38111</v>
      </c>
      <c r="GP42">
        <v>38148</v>
      </c>
      <c r="GQ42">
        <v>38191</v>
      </c>
      <c r="GR42">
        <v>38223</v>
      </c>
      <c r="GS42">
        <v>38251</v>
      </c>
      <c r="GT42">
        <v>38276</v>
      </c>
      <c r="GU42">
        <v>38299</v>
      </c>
      <c r="GV42">
        <v>38317</v>
      </c>
      <c r="GW42">
        <v>38330</v>
      </c>
      <c r="GX42">
        <v>38338</v>
      </c>
      <c r="GY42">
        <v>38310</v>
      </c>
      <c r="GZ42">
        <v>38269</v>
      </c>
      <c r="HA42">
        <v>38216</v>
      </c>
      <c r="HB42">
        <v>38158</v>
      </c>
      <c r="HC42">
        <v>38090</v>
      </c>
      <c r="HD42">
        <v>38002</v>
      </c>
      <c r="HE42">
        <v>37909</v>
      </c>
      <c r="HF42">
        <v>37811</v>
      </c>
      <c r="HG42">
        <v>37704</v>
      </c>
      <c r="HH42">
        <v>37599</v>
      </c>
      <c r="HI42">
        <v>37482</v>
      </c>
      <c r="HJ42">
        <v>37366</v>
      </c>
      <c r="HK42">
        <v>37229</v>
      </c>
      <c r="HL42">
        <v>37101</v>
      </c>
      <c r="HM42">
        <v>36975</v>
      </c>
      <c r="HN42">
        <v>36848</v>
      </c>
      <c r="HO42">
        <v>46.15</v>
      </c>
      <c r="HP42">
        <v>46.19</v>
      </c>
      <c r="HQ42">
        <v>46.28</v>
      </c>
      <c r="HR42">
        <v>46.34</v>
      </c>
      <c r="HS42">
        <v>46.41</v>
      </c>
      <c r="HT42">
        <v>46.53</v>
      </c>
      <c r="HU42">
        <v>46.66</v>
      </c>
      <c r="HV42">
        <v>46.79</v>
      </c>
      <c r="HW42">
        <v>46.96</v>
      </c>
      <c r="HX42">
        <v>47.14</v>
      </c>
      <c r="HY42">
        <v>47.28</v>
      </c>
      <c r="HZ42">
        <v>47.47</v>
      </c>
      <c r="IA42">
        <v>47.67</v>
      </c>
      <c r="IB42">
        <v>47.84</v>
      </c>
      <c r="IC42">
        <v>48.06</v>
      </c>
      <c r="ID42">
        <v>48.29</v>
      </c>
      <c r="IE42">
        <v>48.47</v>
      </c>
      <c r="IF42">
        <v>48.64</v>
      </c>
      <c r="IG42">
        <v>48.8</v>
      </c>
      <c r="IH42">
        <v>48.95</v>
      </c>
      <c r="II42">
        <v>49.06</v>
      </c>
      <c r="IJ42">
        <v>49.18</v>
      </c>
      <c r="IK42">
        <v>49.29</v>
      </c>
      <c r="IL42">
        <v>49.38</v>
      </c>
      <c r="IM42">
        <v>49.44</v>
      </c>
      <c r="IN42">
        <v>49.48</v>
      </c>
      <c r="IO42">
        <v>49.48</v>
      </c>
      <c r="IP42">
        <v>366</v>
      </c>
      <c r="IQ42">
        <v>373</v>
      </c>
      <c r="IR42">
        <v>374</v>
      </c>
      <c r="IS42">
        <v>370</v>
      </c>
      <c r="IT42">
        <v>365</v>
      </c>
      <c r="IU42">
        <v>357</v>
      </c>
      <c r="IV42">
        <v>351</v>
      </c>
      <c r="IW42">
        <v>346</v>
      </c>
      <c r="IX42">
        <v>339</v>
      </c>
      <c r="IY42">
        <v>333</v>
      </c>
      <c r="IZ42">
        <v>327</v>
      </c>
      <c r="JA42">
        <v>323</v>
      </c>
      <c r="JB42">
        <v>317</v>
      </c>
      <c r="JC42">
        <v>314</v>
      </c>
      <c r="JD42">
        <v>311</v>
      </c>
      <c r="JE42">
        <v>308</v>
      </c>
      <c r="JF42">
        <v>305</v>
      </c>
      <c r="JG42">
        <v>305</v>
      </c>
      <c r="JH42">
        <v>304</v>
      </c>
      <c r="JI42">
        <v>304</v>
      </c>
      <c r="JJ42">
        <v>305</v>
      </c>
      <c r="JK42">
        <v>308</v>
      </c>
      <c r="JL42">
        <v>310</v>
      </c>
      <c r="JM42">
        <v>313</v>
      </c>
      <c r="JN42">
        <v>315</v>
      </c>
      <c r="JO42">
        <v>319</v>
      </c>
      <c r="JP42">
        <v>321</v>
      </c>
      <c r="JQ42">
        <v>466</v>
      </c>
      <c r="JR42">
        <v>467</v>
      </c>
      <c r="JS42">
        <v>465</v>
      </c>
      <c r="JT42">
        <v>467</v>
      </c>
      <c r="JU42">
        <v>476</v>
      </c>
      <c r="JV42">
        <v>475</v>
      </c>
      <c r="JW42">
        <v>486</v>
      </c>
      <c r="JX42">
        <v>486</v>
      </c>
      <c r="JY42">
        <v>483</v>
      </c>
      <c r="JZ42">
        <v>483</v>
      </c>
      <c r="KA42">
        <v>483</v>
      </c>
      <c r="KB42">
        <v>490</v>
      </c>
      <c r="KC42">
        <v>494</v>
      </c>
      <c r="KD42">
        <v>503</v>
      </c>
      <c r="KE42">
        <v>504</v>
      </c>
      <c r="KF42">
        <v>513</v>
      </c>
      <c r="KG42">
        <v>521</v>
      </c>
      <c r="KH42">
        <v>527</v>
      </c>
      <c r="KI42">
        <v>535</v>
      </c>
      <c r="KJ42">
        <v>546</v>
      </c>
      <c r="KK42">
        <v>548</v>
      </c>
      <c r="KL42">
        <v>558</v>
      </c>
      <c r="KM42">
        <v>559</v>
      </c>
      <c r="KN42">
        <v>574</v>
      </c>
      <c r="KO42">
        <v>573</v>
      </c>
      <c r="KP42">
        <v>577</v>
      </c>
      <c r="KQ42">
        <v>581</v>
      </c>
      <c r="KR42">
        <v>143</v>
      </c>
      <c r="KS42">
        <v>155</v>
      </c>
      <c r="KT42">
        <v>128</v>
      </c>
      <c r="KU42">
        <v>140</v>
      </c>
      <c r="KV42">
        <v>143</v>
      </c>
      <c r="KW42">
        <v>146</v>
      </c>
      <c r="KX42">
        <v>160</v>
      </c>
      <c r="KY42">
        <v>163</v>
      </c>
      <c r="KZ42">
        <v>162</v>
      </c>
      <c r="LA42">
        <v>163</v>
      </c>
      <c r="LB42">
        <v>164</v>
      </c>
      <c r="LC42">
        <v>139</v>
      </c>
      <c r="LD42">
        <v>136</v>
      </c>
      <c r="LE42">
        <v>136</v>
      </c>
      <c r="LF42">
        <v>135</v>
      </c>
      <c r="LG42">
        <v>137</v>
      </c>
      <c r="LH42">
        <v>128</v>
      </c>
      <c r="LI42">
        <v>129</v>
      </c>
      <c r="LJ42">
        <v>133</v>
      </c>
      <c r="LK42">
        <v>135</v>
      </c>
      <c r="LL42">
        <v>138</v>
      </c>
      <c r="LM42">
        <v>133</v>
      </c>
      <c r="LN42">
        <v>133</v>
      </c>
      <c r="LO42">
        <v>124</v>
      </c>
      <c r="LP42">
        <v>130</v>
      </c>
      <c r="LQ42">
        <v>132</v>
      </c>
      <c r="LR42">
        <v>133</v>
      </c>
    </row>
    <row r="43" spans="2:330" x14ac:dyDescent="0.35">
      <c r="B43" s="2" t="s">
        <v>46</v>
      </c>
      <c r="C43" s="1" t="s">
        <v>347</v>
      </c>
      <c r="D43" s="1" t="s">
        <v>157</v>
      </c>
      <c r="E43" s="1">
        <v>5558016</v>
      </c>
      <c r="F43" s="11">
        <v>23351</v>
      </c>
      <c r="G43" s="11">
        <v>28164</v>
      </c>
      <c r="H43" s="11">
        <v>33867</v>
      </c>
      <c r="I43" s="11">
        <v>38851</v>
      </c>
      <c r="J43" t="e">
        <v>#N/A</v>
      </c>
      <c r="K43" t="e">
        <v>#N/A</v>
      </c>
      <c r="L43" s="11">
        <v>408</v>
      </c>
      <c r="M43" s="11">
        <v>979</v>
      </c>
      <c r="N43" s="11">
        <v>46552</v>
      </c>
      <c r="O43" s="11">
        <v>46923</v>
      </c>
      <c r="P43" s="11">
        <v>47235</v>
      </c>
      <c r="Q43" s="11">
        <v>47353</v>
      </c>
      <c r="R43" s="11">
        <v>47479</v>
      </c>
      <c r="S43" s="11">
        <v>47391</v>
      </c>
      <c r="T43" s="11">
        <v>47432</v>
      </c>
      <c r="U43" s="11">
        <v>47315</v>
      </c>
      <c r="V43" s="11">
        <v>47058</v>
      </c>
      <c r="W43" s="11">
        <v>46817</v>
      </c>
      <c r="X43" s="11">
        <v>46762</v>
      </c>
      <c r="Y43" s="11">
        <v>46178</v>
      </c>
      <c r="Z43" s="11">
        <v>46071</v>
      </c>
      <c r="AA43" s="11">
        <v>45870</v>
      </c>
      <c r="AB43" s="11">
        <v>45903</v>
      </c>
      <c r="AC43" s="11">
        <v>46613</v>
      </c>
      <c r="AD43" s="11">
        <v>46523</v>
      </c>
      <c r="AE43" s="11">
        <v>46507</v>
      </c>
      <c r="AF43" s="11">
        <v>46590</v>
      </c>
      <c r="AG43" s="11">
        <v>46657</v>
      </c>
      <c r="AH43" s="11">
        <v>46706</v>
      </c>
      <c r="AI43" s="11">
        <v>46877</v>
      </c>
      <c r="AJ43" s="11">
        <v>47267</v>
      </c>
      <c r="AK43" s="11">
        <v>47738</v>
      </c>
      <c r="AL43" s="11">
        <v>47989</v>
      </c>
      <c r="AM43" s="11" t="e">
        <v>#N/A</v>
      </c>
      <c r="AN43" s="22">
        <v>38.07</v>
      </c>
      <c r="AO43" s="22">
        <v>38.56</v>
      </c>
      <c r="AP43" s="22">
        <v>39.04</v>
      </c>
      <c r="AQ43" s="22">
        <v>39.549999999999997</v>
      </c>
      <c r="AR43" s="22">
        <v>40.15</v>
      </c>
      <c r="AS43" s="22">
        <v>40.71</v>
      </c>
      <c r="AT43" s="22">
        <v>41.28</v>
      </c>
      <c r="AU43" s="22">
        <v>41.85</v>
      </c>
      <c r="AV43" s="22">
        <v>42.47</v>
      </c>
      <c r="AW43" s="22">
        <v>43.1</v>
      </c>
      <c r="AX43" s="22">
        <v>43.67</v>
      </c>
      <c r="AY43" s="22">
        <v>44.7</v>
      </c>
      <c r="AZ43" s="22">
        <v>45.25</v>
      </c>
      <c r="BA43" s="22">
        <v>45.76</v>
      </c>
      <c r="BB43" s="22">
        <v>46.23</v>
      </c>
      <c r="BC43" s="22">
        <v>46.2</v>
      </c>
      <c r="BD43" s="22">
        <v>46.62</v>
      </c>
      <c r="BE43" s="22">
        <v>46.98</v>
      </c>
      <c r="BF43" s="22">
        <v>47.22</v>
      </c>
      <c r="BG43" s="22">
        <v>47.43</v>
      </c>
      <c r="BH43" s="22">
        <v>47.63</v>
      </c>
      <c r="BI43" s="22">
        <v>47.56</v>
      </c>
      <c r="BJ43" s="22">
        <v>47.36</v>
      </c>
      <c r="BK43" s="22">
        <v>47.2</v>
      </c>
      <c r="BL43" s="22">
        <v>47.02</v>
      </c>
      <c r="BM43" s="22" t="e">
        <v>#N/A</v>
      </c>
      <c r="BN43" s="11">
        <v>2043</v>
      </c>
      <c r="BO43" s="11">
        <v>1936</v>
      </c>
      <c r="BP43" s="11">
        <v>1965</v>
      </c>
      <c r="BQ43" s="11">
        <v>1917</v>
      </c>
      <c r="BR43" s="11">
        <v>1880</v>
      </c>
      <c r="BS43" s="11">
        <v>1874</v>
      </c>
      <c r="BT43" s="11">
        <v>1919</v>
      </c>
      <c r="BU43" s="11">
        <v>1915</v>
      </c>
      <c r="BV43" s="11">
        <v>1864</v>
      </c>
      <c r="BW43" s="11">
        <v>1857</v>
      </c>
      <c r="BX43" s="11">
        <v>1934</v>
      </c>
      <c r="BY43" s="11">
        <v>1885</v>
      </c>
      <c r="BZ43" s="11">
        <v>1900</v>
      </c>
      <c r="CA43" s="11">
        <v>1959</v>
      </c>
      <c r="CB43" s="11">
        <v>2178</v>
      </c>
      <c r="CC43" s="11">
        <v>2893</v>
      </c>
      <c r="CD43" s="11">
        <v>2884</v>
      </c>
      <c r="CE43" s="11">
        <v>3029</v>
      </c>
      <c r="CF43" s="11">
        <v>3196</v>
      </c>
      <c r="CG43" s="11">
        <v>3293</v>
      </c>
      <c r="CH43" s="11">
        <v>3351</v>
      </c>
      <c r="CI43" s="11">
        <v>3513</v>
      </c>
      <c r="CJ43" s="11">
        <v>3892</v>
      </c>
      <c r="CK43" s="11">
        <v>4265</v>
      </c>
      <c r="CL43" s="11">
        <v>4543</v>
      </c>
      <c r="CM43" s="11" t="e">
        <v>#N/A</v>
      </c>
      <c r="CN43" s="11">
        <v>483</v>
      </c>
      <c r="CO43" s="11">
        <v>452</v>
      </c>
      <c r="CP43" s="11">
        <v>472</v>
      </c>
      <c r="CQ43" s="11">
        <v>376</v>
      </c>
      <c r="CR43" s="11">
        <v>419</v>
      </c>
      <c r="CS43" s="11">
        <v>393</v>
      </c>
      <c r="CT43" s="11">
        <v>384</v>
      </c>
      <c r="CU43" s="11">
        <v>408</v>
      </c>
      <c r="CV43" s="11">
        <v>383</v>
      </c>
      <c r="CW43" s="11">
        <v>369</v>
      </c>
      <c r="CX43" s="11">
        <v>354</v>
      </c>
      <c r="CY43" s="11">
        <v>339</v>
      </c>
      <c r="CZ43">
        <v>374</v>
      </c>
      <c r="DA43" s="11">
        <v>328</v>
      </c>
      <c r="DB43">
        <v>385</v>
      </c>
      <c r="DC43" s="11">
        <v>408</v>
      </c>
      <c r="DD43" s="11">
        <v>426</v>
      </c>
      <c r="DE43" s="11">
        <v>381</v>
      </c>
      <c r="DF43" s="11">
        <v>453</v>
      </c>
      <c r="DG43" s="11">
        <v>412</v>
      </c>
      <c r="DH43" s="11">
        <v>403</v>
      </c>
      <c r="DI43" s="11">
        <v>427</v>
      </c>
      <c r="DJ43" s="11">
        <v>399</v>
      </c>
      <c r="DK43" s="11">
        <v>409</v>
      </c>
      <c r="DL43" s="11">
        <v>388</v>
      </c>
      <c r="DM43" s="11" t="e">
        <v>#N/A</v>
      </c>
      <c r="DN43" s="11">
        <v>464</v>
      </c>
      <c r="DO43" s="11">
        <v>417</v>
      </c>
      <c r="DP43" s="11">
        <v>447</v>
      </c>
      <c r="DQ43" s="11">
        <v>496</v>
      </c>
      <c r="DR43" s="11">
        <v>454</v>
      </c>
      <c r="DS43" s="11">
        <v>446</v>
      </c>
      <c r="DT43" s="11">
        <v>446</v>
      </c>
      <c r="DU43" s="11">
        <v>448</v>
      </c>
      <c r="DV43" s="11">
        <v>484</v>
      </c>
      <c r="DW43" s="11">
        <v>472</v>
      </c>
      <c r="DX43" s="11">
        <v>466</v>
      </c>
      <c r="DY43" s="11">
        <v>460</v>
      </c>
      <c r="DZ43" s="11">
        <v>492</v>
      </c>
      <c r="EA43" s="11">
        <v>537</v>
      </c>
      <c r="EB43" s="11">
        <v>499</v>
      </c>
      <c r="EC43" s="11">
        <v>501</v>
      </c>
      <c r="ED43" s="11">
        <v>522</v>
      </c>
      <c r="EE43" s="11">
        <v>513</v>
      </c>
      <c r="EF43" s="11">
        <v>562</v>
      </c>
      <c r="EG43" s="11">
        <v>495</v>
      </c>
      <c r="EH43" s="11">
        <v>508</v>
      </c>
      <c r="EI43" s="11">
        <v>579</v>
      </c>
      <c r="EJ43" s="11">
        <v>604</v>
      </c>
      <c r="EK43" s="11">
        <v>555</v>
      </c>
      <c r="EL43" s="11">
        <v>556</v>
      </c>
      <c r="EM43" s="11" t="e">
        <v>#N/A</v>
      </c>
      <c r="EN43" s="11">
        <v>1871</v>
      </c>
      <c r="EO43" s="11">
        <v>1895</v>
      </c>
      <c r="EP43" s="11">
        <v>1794</v>
      </c>
      <c r="EQ43" s="11">
        <v>1872</v>
      </c>
      <c r="ER43" s="11">
        <v>1636</v>
      </c>
      <c r="ES43" s="11">
        <v>1514</v>
      </c>
      <c r="ET43" s="11">
        <v>1554</v>
      </c>
      <c r="EU43" s="11">
        <v>1505</v>
      </c>
      <c r="EV43" s="11">
        <v>1515</v>
      </c>
      <c r="EW43" s="11">
        <v>1566</v>
      </c>
      <c r="EX43" s="11">
        <v>1602</v>
      </c>
      <c r="EY43" s="11">
        <v>1648</v>
      </c>
      <c r="EZ43" s="11">
        <v>1718</v>
      </c>
      <c r="FA43" s="11">
        <v>1701</v>
      </c>
      <c r="FB43" s="11">
        <v>1882</v>
      </c>
      <c r="FC43" s="11">
        <v>2563</v>
      </c>
      <c r="FD43" s="11">
        <v>2054</v>
      </c>
      <c r="FE43" s="11">
        <v>1953</v>
      </c>
      <c r="FF43" s="11">
        <v>1919</v>
      </c>
      <c r="FG43" s="11">
        <v>1825</v>
      </c>
      <c r="FH43" s="11">
        <v>1792</v>
      </c>
      <c r="FI43" s="11">
        <v>1967</v>
      </c>
      <c r="FJ43" s="11">
        <v>2517</v>
      </c>
      <c r="FK43" s="11">
        <v>2372</v>
      </c>
      <c r="FL43" s="11">
        <v>2232</v>
      </c>
      <c r="FM43" s="11" t="e">
        <v>#N/A</v>
      </c>
      <c r="FN43" s="11">
        <v>1623</v>
      </c>
      <c r="FO43" s="11">
        <v>1559</v>
      </c>
      <c r="FP43" s="11">
        <v>1507</v>
      </c>
      <c r="FQ43" s="11">
        <v>1634</v>
      </c>
      <c r="FR43" s="11">
        <v>1475</v>
      </c>
      <c r="FS43" s="11">
        <v>1549</v>
      </c>
      <c r="FT43" s="11">
        <v>1451</v>
      </c>
      <c r="FU43" s="11">
        <v>1582</v>
      </c>
      <c r="FV43" s="11">
        <v>1669</v>
      </c>
      <c r="FW43" s="11">
        <v>1706</v>
      </c>
      <c r="FX43" s="11">
        <v>1545</v>
      </c>
      <c r="FY43" s="11">
        <v>1845</v>
      </c>
      <c r="FZ43" s="11">
        <v>1717</v>
      </c>
      <c r="GA43" s="11">
        <v>1695</v>
      </c>
      <c r="GB43" s="11">
        <v>1744</v>
      </c>
      <c r="GC43" s="11">
        <v>1767</v>
      </c>
      <c r="GD43" s="11">
        <v>2043</v>
      </c>
      <c r="GE43" s="11">
        <v>1843</v>
      </c>
      <c r="GF43" s="11">
        <v>1729</v>
      </c>
      <c r="GG43" s="11">
        <v>1677</v>
      </c>
      <c r="GH43" s="11">
        <v>1645</v>
      </c>
      <c r="GI43" s="11">
        <v>1670</v>
      </c>
      <c r="GJ43" s="11">
        <v>1723</v>
      </c>
      <c r="GK43" s="11">
        <v>1756</v>
      </c>
      <c r="GL43" s="11">
        <v>1815</v>
      </c>
      <c r="GM43" s="11" t="e">
        <v>#N/A</v>
      </c>
      <c r="GN43">
        <v>47828</v>
      </c>
      <c r="GO43">
        <v>47924</v>
      </c>
      <c r="GP43">
        <v>47984</v>
      </c>
      <c r="GQ43">
        <v>48038</v>
      </c>
      <c r="GR43">
        <v>48079</v>
      </c>
      <c r="GS43">
        <v>48108</v>
      </c>
      <c r="GT43">
        <v>48144</v>
      </c>
      <c r="GU43">
        <v>48170</v>
      </c>
      <c r="GV43">
        <v>48181</v>
      </c>
      <c r="GW43">
        <v>48182</v>
      </c>
      <c r="GX43">
        <v>48178</v>
      </c>
      <c r="GY43">
        <v>48128</v>
      </c>
      <c r="GZ43">
        <v>48064</v>
      </c>
      <c r="HA43">
        <v>47999</v>
      </c>
      <c r="HB43">
        <v>47924</v>
      </c>
      <c r="HC43">
        <v>47832</v>
      </c>
      <c r="HD43">
        <v>47727</v>
      </c>
      <c r="HE43">
        <v>47603</v>
      </c>
      <c r="HF43">
        <v>47463</v>
      </c>
      <c r="HG43">
        <v>47324</v>
      </c>
      <c r="HH43">
        <v>47182</v>
      </c>
      <c r="HI43">
        <v>47030</v>
      </c>
      <c r="HJ43">
        <v>46867</v>
      </c>
      <c r="HK43">
        <v>46702</v>
      </c>
      <c r="HL43">
        <v>46538</v>
      </c>
      <c r="HM43">
        <v>46376</v>
      </c>
      <c r="HN43">
        <v>46214</v>
      </c>
      <c r="HO43">
        <v>47.19</v>
      </c>
      <c r="HP43">
        <v>47.21</v>
      </c>
      <c r="HQ43">
        <v>47.28</v>
      </c>
      <c r="HR43">
        <v>47.35</v>
      </c>
      <c r="HS43">
        <v>47.47</v>
      </c>
      <c r="HT43">
        <v>47.62</v>
      </c>
      <c r="HU43">
        <v>47.79</v>
      </c>
      <c r="HV43">
        <v>47.92</v>
      </c>
      <c r="HW43">
        <v>48.06</v>
      </c>
      <c r="HX43">
        <v>48.21</v>
      </c>
      <c r="HY43">
        <v>48.38</v>
      </c>
      <c r="HZ43">
        <v>48.56</v>
      </c>
      <c r="IA43">
        <v>48.74</v>
      </c>
      <c r="IB43">
        <v>48.96</v>
      </c>
      <c r="IC43">
        <v>49.1</v>
      </c>
      <c r="ID43">
        <v>49.29</v>
      </c>
      <c r="IE43">
        <v>49.48</v>
      </c>
      <c r="IF43">
        <v>49.64</v>
      </c>
      <c r="IG43">
        <v>49.79</v>
      </c>
      <c r="IH43">
        <v>49.93</v>
      </c>
      <c r="II43">
        <v>50.05</v>
      </c>
      <c r="IJ43">
        <v>50.14</v>
      </c>
      <c r="IK43">
        <v>50.24</v>
      </c>
      <c r="IL43">
        <v>50.33</v>
      </c>
      <c r="IM43">
        <v>50.42</v>
      </c>
      <c r="IN43">
        <v>50.48</v>
      </c>
      <c r="IO43">
        <v>50.5</v>
      </c>
      <c r="IP43">
        <v>401</v>
      </c>
      <c r="IQ43">
        <v>397</v>
      </c>
      <c r="IR43">
        <v>393</v>
      </c>
      <c r="IS43">
        <v>392</v>
      </c>
      <c r="IT43">
        <v>387</v>
      </c>
      <c r="IU43">
        <v>384</v>
      </c>
      <c r="IV43">
        <v>378</v>
      </c>
      <c r="IW43">
        <v>374</v>
      </c>
      <c r="IX43">
        <v>369</v>
      </c>
      <c r="IY43">
        <v>364</v>
      </c>
      <c r="IZ43">
        <v>360</v>
      </c>
      <c r="JA43">
        <v>356</v>
      </c>
      <c r="JB43">
        <v>350</v>
      </c>
      <c r="JC43">
        <v>348</v>
      </c>
      <c r="JD43">
        <v>344</v>
      </c>
      <c r="JE43">
        <v>341</v>
      </c>
      <c r="JF43">
        <v>340</v>
      </c>
      <c r="JG43">
        <v>339</v>
      </c>
      <c r="JH43">
        <v>337</v>
      </c>
      <c r="JI43">
        <v>339</v>
      </c>
      <c r="JJ43">
        <v>339</v>
      </c>
      <c r="JK43">
        <v>340</v>
      </c>
      <c r="JL43">
        <v>343</v>
      </c>
      <c r="JM43">
        <v>345</v>
      </c>
      <c r="JN43">
        <v>347</v>
      </c>
      <c r="JO43">
        <v>348</v>
      </c>
      <c r="JP43">
        <v>350</v>
      </c>
      <c r="JQ43">
        <v>558</v>
      </c>
      <c r="JR43">
        <v>565</v>
      </c>
      <c r="JS43">
        <v>575</v>
      </c>
      <c r="JT43">
        <v>578</v>
      </c>
      <c r="JU43">
        <v>593</v>
      </c>
      <c r="JV43">
        <v>606</v>
      </c>
      <c r="JW43">
        <v>604</v>
      </c>
      <c r="JX43">
        <v>615</v>
      </c>
      <c r="JY43">
        <v>622</v>
      </c>
      <c r="JZ43">
        <v>630</v>
      </c>
      <c r="KA43">
        <v>628</v>
      </c>
      <c r="KB43">
        <v>640</v>
      </c>
      <c r="KC43">
        <v>648</v>
      </c>
      <c r="KD43">
        <v>648</v>
      </c>
      <c r="KE43">
        <v>660</v>
      </c>
      <c r="KF43">
        <v>665</v>
      </c>
      <c r="KG43">
        <v>678</v>
      </c>
      <c r="KH43">
        <v>695</v>
      </c>
      <c r="KI43">
        <v>704</v>
      </c>
      <c r="KJ43">
        <v>714</v>
      </c>
      <c r="KK43">
        <v>720</v>
      </c>
      <c r="KL43">
        <v>734</v>
      </c>
      <c r="KM43">
        <v>750</v>
      </c>
      <c r="KN43">
        <v>755</v>
      </c>
      <c r="KO43">
        <v>762</v>
      </c>
      <c r="KP43">
        <v>762</v>
      </c>
      <c r="KQ43">
        <v>769</v>
      </c>
      <c r="KR43">
        <v>247</v>
      </c>
      <c r="KS43">
        <v>264</v>
      </c>
      <c r="KT43">
        <v>242</v>
      </c>
      <c r="KU43">
        <v>240</v>
      </c>
      <c r="KV43">
        <v>247</v>
      </c>
      <c r="KW43">
        <v>251</v>
      </c>
      <c r="KX43">
        <v>262</v>
      </c>
      <c r="KY43">
        <v>267</v>
      </c>
      <c r="KZ43">
        <v>264</v>
      </c>
      <c r="LA43">
        <v>267</v>
      </c>
      <c r="LB43">
        <v>264</v>
      </c>
      <c r="LC43">
        <v>234</v>
      </c>
      <c r="LD43">
        <v>234</v>
      </c>
      <c r="LE43">
        <v>235</v>
      </c>
      <c r="LF43">
        <v>241</v>
      </c>
      <c r="LG43">
        <v>232</v>
      </c>
      <c r="LH43">
        <v>233</v>
      </c>
      <c r="LI43">
        <v>232</v>
      </c>
      <c r="LJ43">
        <v>227</v>
      </c>
      <c r="LK43">
        <v>236</v>
      </c>
      <c r="LL43">
        <v>239</v>
      </c>
      <c r="LM43">
        <v>242</v>
      </c>
      <c r="LN43">
        <v>244</v>
      </c>
      <c r="LO43">
        <v>245</v>
      </c>
      <c r="LP43">
        <v>251</v>
      </c>
      <c r="LQ43">
        <v>252</v>
      </c>
      <c r="LR43">
        <v>257</v>
      </c>
    </row>
    <row r="44" spans="2:330" x14ac:dyDescent="0.35">
      <c r="B44" s="2" t="s">
        <v>47</v>
      </c>
      <c r="C44" s="1" t="s">
        <v>348</v>
      </c>
      <c r="D44" s="1" t="s">
        <v>158</v>
      </c>
      <c r="E44" s="1">
        <v>5558020</v>
      </c>
      <c r="F44" s="11">
        <v>5024</v>
      </c>
      <c r="G44" s="11">
        <v>4802</v>
      </c>
      <c r="H44" s="11">
        <v>5480</v>
      </c>
      <c r="I44" s="11">
        <v>9843</v>
      </c>
      <c r="J44" t="e">
        <v>#N/A</v>
      </c>
      <c r="K44" t="e">
        <v>#N/A</v>
      </c>
      <c r="L44" s="11">
        <v>58</v>
      </c>
      <c r="M44" s="11">
        <v>193</v>
      </c>
      <c r="N44" s="11">
        <v>11740</v>
      </c>
      <c r="O44" s="11">
        <v>11828</v>
      </c>
      <c r="P44" s="11">
        <v>11945</v>
      </c>
      <c r="Q44" s="11">
        <v>11987</v>
      </c>
      <c r="R44" s="11">
        <v>11961</v>
      </c>
      <c r="S44" s="11">
        <v>11919</v>
      </c>
      <c r="T44" s="11">
        <v>11884</v>
      </c>
      <c r="U44" s="11">
        <v>11830</v>
      </c>
      <c r="V44" s="11">
        <v>11752</v>
      </c>
      <c r="W44" s="11">
        <v>11747</v>
      </c>
      <c r="X44" s="11">
        <v>11801</v>
      </c>
      <c r="Y44" s="11">
        <v>11601</v>
      </c>
      <c r="Z44" s="11">
        <v>11574</v>
      </c>
      <c r="AA44" s="11">
        <v>11588</v>
      </c>
      <c r="AB44" s="11">
        <v>11579</v>
      </c>
      <c r="AC44" s="11">
        <v>11689</v>
      </c>
      <c r="AD44" s="11">
        <v>11669</v>
      </c>
      <c r="AE44" s="11">
        <v>11732</v>
      </c>
      <c r="AF44" s="11">
        <v>11829</v>
      </c>
      <c r="AG44" s="11">
        <v>11943</v>
      </c>
      <c r="AH44" s="11">
        <v>11961</v>
      </c>
      <c r="AI44" s="11">
        <v>11940</v>
      </c>
      <c r="AJ44" s="11">
        <v>12152</v>
      </c>
      <c r="AK44" s="11">
        <v>12226</v>
      </c>
      <c r="AL44" s="11">
        <v>12357</v>
      </c>
      <c r="AM44" s="11" t="e">
        <v>#N/A</v>
      </c>
      <c r="AN44" s="22">
        <v>38.32</v>
      </c>
      <c r="AO44" s="22">
        <v>38.979999999999997</v>
      </c>
      <c r="AP44" s="22">
        <v>39.520000000000003</v>
      </c>
      <c r="AQ44" s="22">
        <v>40.22</v>
      </c>
      <c r="AR44" s="22">
        <v>40.76</v>
      </c>
      <c r="AS44" s="22">
        <v>41.43</v>
      </c>
      <c r="AT44" s="22">
        <v>42.12</v>
      </c>
      <c r="AU44" s="22">
        <v>42.82</v>
      </c>
      <c r="AV44" s="22">
        <v>43.59</v>
      </c>
      <c r="AW44" s="22">
        <v>44.13</v>
      </c>
      <c r="AX44" s="22">
        <v>44.71</v>
      </c>
      <c r="AY44" s="22">
        <v>45.27</v>
      </c>
      <c r="AZ44" s="22">
        <v>46.05</v>
      </c>
      <c r="BA44" s="22">
        <v>46.71</v>
      </c>
      <c r="BB44" s="22">
        <v>47.33</v>
      </c>
      <c r="BC44" s="22">
        <v>47.68</v>
      </c>
      <c r="BD44" s="22">
        <v>48.34</v>
      </c>
      <c r="BE44" s="22">
        <v>48.79</v>
      </c>
      <c r="BF44" s="22">
        <v>48.77</v>
      </c>
      <c r="BG44" s="22">
        <v>48.95</v>
      </c>
      <c r="BH44" s="22">
        <v>49.09</v>
      </c>
      <c r="BI44" s="22">
        <v>49.26</v>
      </c>
      <c r="BJ44" s="22">
        <v>49.41</v>
      </c>
      <c r="BK44" s="22">
        <v>49.1</v>
      </c>
      <c r="BL44" s="22">
        <v>48.88</v>
      </c>
      <c r="BM44" s="22" t="e">
        <v>#N/A</v>
      </c>
      <c r="BN44" s="11">
        <v>547</v>
      </c>
      <c r="BO44" s="11">
        <v>515</v>
      </c>
      <c r="BP44" s="11">
        <v>505</v>
      </c>
      <c r="BQ44" s="11">
        <v>529</v>
      </c>
      <c r="BR44" s="11">
        <v>534</v>
      </c>
      <c r="BS44" s="11">
        <v>506</v>
      </c>
      <c r="BT44" s="11">
        <v>493</v>
      </c>
      <c r="BU44" s="11">
        <v>494</v>
      </c>
      <c r="BV44" s="11">
        <v>474</v>
      </c>
      <c r="BW44" s="11">
        <v>481</v>
      </c>
      <c r="BX44" s="11">
        <v>472</v>
      </c>
      <c r="BY44" s="11">
        <v>337</v>
      </c>
      <c r="BZ44" s="11">
        <v>369</v>
      </c>
      <c r="CA44" s="11">
        <v>373</v>
      </c>
      <c r="CB44" s="11">
        <v>401</v>
      </c>
      <c r="CC44" s="11">
        <v>592</v>
      </c>
      <c r="CD44" s="11">
        <v>608</v>
      </c>
      <c r="CE44" s="11">
        <v>631</v>
      </c>
      <c r="CF44" s="11">
        <v>654</v>
      </c>
      <c r="CG44" s="11">
        <v>667</v>
      </c>
      <c r="CH44" s="11">
        <v>659</v>
      </c>
      <c r="CI44" s="11">
        <v>660</v>
      </c>
      <c r="CJ44" s="11">
        <v>762</v>
      </c>
      <c r="CK44" s="11">
        <v>878</v>
      </c>
      <c r="CL44" s="11">
        <v>965</v>
      </c>
      <c r="CM44" s="11" t="e">
        <v>#N/A</v>
      </c>
      <c r="CN44" s="11">
        <v>148</v>
      </c>
      <c r="CO44" s="11">
        <v>118</v>
      </c>
      <c r="CP44" s="11">
        <v>121</v>
      </c>
      <c r="CQ44" s="11">
        <v>103</v>
      </c>
      <c r="CR44" s="11">
        <v>100</v>
      </c>
      <c r="CS44" s="11">
        <v>89</v>
      </c>
      <c r="CT44" s="11">
        <v>104</v>
      </c>
      <c r="CU44" s="11">
        <v>85</v>
      </c>
      <c r="CV44" s="11">
        <v>78</v>
      </c>
      <c r="CW44" s="11">
        <v>81</v>
      </c>
      <c r="CX44" s="11">
        <v>92</v>
      </c>
      <c r="CY44" s="11">
        <v>80</v>
      </c>
      <c r="CZ44">
        <v>61</v>
      </c>
      <c r="DA44" s="11">
        <v>83</v>
      </c>
      <c r="DB44">
        <v>87</v>
      </c>
      <c r="DC44" s="11">
        <v>62</v>
      </c>
      <c r="DD44" s="11">
        <v>100</v>
      </c>
      <c r="DE44" s="11">
        <v>93</v>
      </c>
      <c r="DF44" s="11">
        <v>112</v>
      </c>
      <c r="DG44" s="11">
        <v>102</v>
      </c>
      <c r="DH44" s="11">
        <v>109</v>
      </c>
      <c r="DI44" s="11">
        <v>109</v>
      </c>
      <c r="DJ44" s="11">
        <v>92</v>
      </c>
      <c r="DK44" s="11">
        <v>118</v>
      </c>
      <c r="DL44" s="11">
        <v>112</v>
      </c>
      <c r="DM44" s="11" t="e">
        <v>#N/A</v>
      </c>
      <c r="DN44" s="11">
        <v>92</v>
      </c>
      <c r="DO44" s="11">
        <v>92</v>
      </c>
      <c r="DP44" s="11">
        <v>111</v>
      </c>
      <c r="DQ44" s="11">
        <v>95</v>
      </c>
      <c r="DR44" s="11">
        <v>118</v>
      </c>
      <c r="DS44" s="11">
        <v>118</v>
      </c>
      <c r="DT44" s="11">
        <v>105</v>
      </c>
      <c r="DU44" s="11">
        <v>94</v>
      </c>
      <c r="DV44" s="11">
        <v>97</v>
      </c>
      <c r="DW44" s="11">
        <v>112</v>
      </c>
      <c r="DX44" s="11">
        <v>111</v>
      </c>
      <c r="DY44" s="11">
        <v>114</v>
      </c>
      <c r="DZ44" s="11">
        <v>110</v>
      </c>
      <c r="EA44" s="11">
        <v>120</v>
      </c>
      <c r="EB44" s="11">
        <v>120</v>
      </c>
      <c r="EC44" s="11">
        <v>102</v>
      </c>
      <c r="ED44" s="11">
        <v>108</v>
      </c>
      <c r="EE44" s="11">
        <v>108</v>
      </c>
      <c r="EF44" s="11">
        <v>133</v>
      </c>
      <c r="EG44" s="11">
        <v>127</v>
      </c>
      <c r="EH44" s="11">
        <v>137</v>
      </c>
      <c r="EI44" s="11">
        <v>130</v>
      </c>
      <c r="EJ44" s="11">
        <v>115</v>
      </c>
      <c r="EK44" s="11">
        <v>139</v>
      </c>
      <c r="EL44" s="11">
        <v>147</v>
      </c>
      <c r="EM44" s="11" t="e">
        <v>#N/A</v>
      </c>
      <c r="EN44" s="11">
        <v>637</v>
      </c>
      <c r="EO44" s="11">
        <v>642</v>
      </c>
      <c r="EP44" s="11">
        <v>622</v>
      </c>
      <c r="EQ44" s="11">
        <v>561</v>
      </c>
      <c r="ER44" s="11">
        <v>553</v>
      </c>
      <c r="ES44" s="11">
        <v>510</v>
      </c>
      <c r="ET44" s="11">
        <v>478</v>
      </c>
      <c r="EU44" s="11">
        <v>510</v>
      </c>
      <c r="EV44" s="11">
        <v>456</v>
      </c>
      <c r="EW44" s="11">
        <v>552</v>
      </c>
      <c r="EX44" s="11">
        <v>578</v>
      </c>
      <c r="EY44" s="11">
        <v>612</v>
      </c>
      <c r="EZ44" s="11">
        <v>573</v>
      </c>
      <c r="FA44" s="11">
        <v>578</v>
      </c>
      <c r="FB44" s="11">
        <v>562</v>
      </c>
      <c r="FC44" s="11">
        <v>732</v>
      </c>
      <c r="FD44" s="11">
        <v>640</v>
      </c>
      <c r="FE44" s="11">
        <v>565</v>
      </c>
      <c r="FF44" s="11">
        <v>681</v>
      </c>
      <c r="FG44" s="11">
        <v>689</v>
      </c>
      <c r="FH44" s="11">
        <v>587</v>
      </c>
      <c r="FI44" s="11">
        <v>524</v>
      </c>
      <c r="FJ44" s="11">
        <v>780</v>
      </c>
      <c r="FK44" s="11">
        <v>664</v>
      </c>
      <c r="FL44" s="11">
        <v>746</v>
      </c>
      <c r="FM44" s="11" t="e">
        <v>#N/A</v>
      </c>
      <c r="FN44" s="11">
        <v>600</v>
      </c>
      <c r="FO44" s="11">
        <v>580</v>
      </c>
      <c r="FP44" s="11">
        <v>515</v>
      </c>
      <c r="FQ44" s="11">
        <v>527</v>
      </c>
      <c r="FR44" s="11">
        <v>562</v>
      </c>
      <c r="FS44" s="11">
        <v>523</v>
      </c>
      <c r="FT44" s="11">
        <v>512</v>
      </c>
      <c r="FU44" s="11">
        <v>555</v>
      </c>
      <c r="FV44" s="11">
        <v>516</v>
      </c>
      <c r="FW44" s="11">
        <v>525</v>
      </c>
      <c r="FX44" s="11">
        <v>506</v>
      </c>
      <c r="FY44" s="11">
        <v>537</v>
      </c>
      <c r="FZ44" s="11">
        <v>554</v>
      </c>
      <c r="GA44" s="11">
        <v>525</v>
      </c>
      <c r="GB44" s="11">
        <v>548</v>
      </c>
      <c r="GC44" s="11">
        <v>585</v>
      </c>
      <c r="GD44" s="11">
        <v>648</v>
      </c>
      <c r="GE44" s="11">
        <v>491</v>
      </c>
      <c r="GF44" s="11">
        <v>567</v>
      </c>
      <c r="GG44" s="11">
        <v>547</v>
      </c>
      <c r="GH44" s="11">
        <v>537</v>
      </c>
      <c r="GI44" s="11">
        <v>526</v>
      </c>
      <c r="GJ44" s="11">
        <v>558</v>
      </c>
      <c r="GK44" s="11">
        <v>569</v>
      </c>
      <c r="GL44" s="11">
        <v>581</v>
      </c>
      <c r="GM44" s="11" t="e">
        <v>#N/A</v>
      </c>
      <c r="GN44">
        <v>12282</v>
      </c>
      <c r="GO44">
        <v>12331</v>
      </c>
      <c r="GP44">
        <v>12366</v>
      </c>
      <c r="GQ44">
        <v>12414</v>
      </c>
      <c r="GR44">
        <v>12462</v>
      </c>
      <c r="GS44">
        <v>12508</v>
      </c>
      <c r="GT44">
        <v>12554</v>
      </c>
      <c r="GU44">
        <v>12600</v>
      </c>
      <c r="GV44">
        <v>12650</v>
      </c>
      <c r="GW44">
        <v>12688</v>
      </c>
      <c r="GX44">
        <v>12727</v>
      </c>
      <c r="GY44">
        <v>12763</v>
      </c>
      <c r="GZ44">
        <v>12788</v>
      </c>
      <c r="HA44">
        <v>12808</v>
      </c>
      <c r="HB44">
        <v>12829</v>
      </c>
      <c r="HC44">
        <v>12847</v>
      </c>
      <c r="HD44">
        <v>12852</v>
      </c>
      <c r="HE44">
        <v>12852</v>
      </c>
      <c r="HF44">
        <v>12851</v>
      </c>
      <c r="HG44">
        <v>12845</v>
      </c>
      <c r="HH44">
        <v>12832</v>
      </c>
      <c r="HI44">
        <v>12819</v>
      </c>
      <c r="HJ44">
        <v>12799</v>
      </c>
      <c r="HK44">
        <v>12780</v>
      </c>
      <c r="HL44">
        <v>12758</v>
      </c>
      <c r="HM44">
        <v>12739</v>
      </c>
      <c r="HN44">
        <v>12710</v>
      </c>
      <c r="HO44">
        <v>48.89</v>
      </c>
      <c r="HP44">
        <v>48.95</v>
      </c>
      <c r="HQ44">
        <v>48.87</v>
      </c>
      <c r="HR44">
        <v>48.74</v>
      </c>
      <c r="HS44">
        <v>48.63</v>
      </c>
      <c r="HT44">
        <v>48.52</v>
      </c>
      <c r="HU44">
        <v>48.52</v>
      </c>
      <c r="HV44">
        <v>48.41</v>
      </c>
      <c r="HW44">
        <v>48.34</v>
      </c>
      <c r="HX44">
        <v>48.33</v>
      </c>
      <c r="HY44">
        <v>48.32</v>
      </c>
      <c r="HZ44">
        <v>48.33</v>
      </c>
      <c r="IA44">
        <v>48.4</v>
      </c>
      <c r="IB44">
        <v>48.51</v>
      </c>
      <c r="IC44">
        <v>48.66</v>
      </c>
      <c r="ID44">
        <v>48.85</v>
      </c>
      <c r="IE44">
        <v>48.93</v>
      </c>
      <c r="IF44">
        <v>49.02</v>
      </c>
      <c r="IG44">
        <v>49.14</v>
      </c>
      <c r="IH44">
        <v>49.23</v>
      </c>
      <c r="II44">
        <v>49.35</v>
      </c>
      <c r="IJ44">
        <v>49.44</v>
      </c>
      <c r="IK44">
        <v>49.53</v>
      </c>
      <c r="IL44">
        <v>49.62</v>
      </c>
      <c r="IM44">
        <v>49.72</v>
      </c>
      <c r="IN44">
        <v>49.79</v>
      </c>
      <c r="IO44">
        <v>49.81</v>
      </c>
      <c r="IP44">
        <v>123</v>
      </c>
      <c r="IQ44">
        <v>113</v>
      </c>
      <c r="IR44">
        <v>109</v>
      </c>
      <c r="IS44">
        <v>109</v>
      </c>
      <c r="IT44">
        <v>107</v>
      </c>
      <c r="IU44">
        <v>105</v>
      </c>
      <c r="IV44">
        <v>105</v>
      </c>
      <c r="IW44">
        <v>104</v>
      </c>
      <c r="IX44">
        <v>103</v>
      </c>
      <c r="IY44">
        <v>103</v>
      </c>
      <c r="IZ44">
        <v>101</v>
      </c>
      <c r="JA44">
        <v>101</v>
      </c>
      <c r="JB44">
        <v>99</v>
      </c>
      <c r="JC44">
        <v>99</v>
      </c>
      <c r="JD44">
        <v>99</v>
      </c>
      <c r="JE44">
        <v>99</v>
      </c>
      <c r="JF44">
        <v>98</v>
      </c>
      <c r="JG44">
        <v>97</v>
      </c>
      <c r="JH44">
        <v>97</v>
      </c>
      <c r="JI44">
        <v>97</v>
      </c>
      <c r="JJ44">
        <v>97</v>
      </c>
      <c r="JK44">
        <v>98</v>
      </c>
      <c r="JL44">
        <v>98</v>
      </c>
      <c r="JM44">
        <v>99</v>
      </c>
      <c r="JN44">
        <v>99</v>
      </c>
      <c r="JO44">
        <v>100</v>
      </c>
      <c r="JP44">
        <v>101</v>
      </c>
      <c r="JQ44">
        <v>142</v>
      </c>
      <c r="JR44">
        <v>142</v>
      </c>
      <c r="JS44">
        <v>150</v>
      </c>
      <c r="JT44">
        <v>148</v>
      </c>
      <c r="JU44">
        <v>153</v>
      </c>
      <c r="JV44">
        <v>148</v>
      </c>
      <c r="JW44">
        <v>151</v>
      </c>
      <c r="JX44">
        <v>155</v>
      </c>
      <c r="JY44">
        <v>157</v>
      </c>
      <c r="JZ44">
        <v>159</v>
      </c>
      <c r="KA44">
        <v>157</v>
      </c>
      <c r="KB44">
        <v>159</v>
      </c>
      <c r="KC44">
        <v>161</v>
      </c>
      <c r="KD44">
        <v>160</v>
      </c>
      <c r="KE44">
        <v>161</v>
      </c>
      <c r="KF44">
        <v>156</v>
      </c>
      <c r="KG44">
        <v>162</v>
      </c>
      <c r="KH44">
        <v>165</v>
      </c>
      <c r="KI44">
        <v>166</v>
      </c>
      <c r="KJ44">
        <v>167</v>
      </c>
      <c r="KK44">
        <v>171</v>
      </c>
      <c r="KL44">
        <v>173</v>
      </c>
      <c r="KM44">
        <v>175</v>
      </c>
      <c r="KN44">
        <v>176</v>
      </c>
      <c r="KO44">
        <v>177</v>
      </c>
      <c r="KP44">
        <v>181</v>
      </c>
      <c r="KQ44">
        <v>189</v>
      </c>
      <c r="KR44">
        <v>75</v>
      </c>
      <c r="KS44">
        <v>78</v>
      </c>
      <c r="KT44">
        <v>76</v>
      </c>
      <c r="KU44">
        <v>87</v>
      </c>
      <c r="KV44">
        <v>94</v>
      </c>
      <c r="KW44">
        <v>89</v>
      </c>
      <c r="KX44">
        <v>92</v>
      </c>
      <c r="KY44">
        <v>97</v>
      </c>
      <c r="KZ44">
        <v>104</v>
      </c>
      <c r="LA44">
        <v>94</v>
      </c>
      <c r="LB44">
        <v>95</v>
      </c>
      <c r="LC44">
        <v>94</v>
      </c>
      <c r="LD44">
        <v>87</v>
      </c>
      <c r="LE44">
        <v>81</v>
      </c>
      <c r="LF44">
        <v>83</v>
      </c>
      <c r="LG44">
        <v>75</v>
      </c>
      <c r="LH44">
        <v>69</v>
      </c>
      <c r="LI44">
        <v>68</v>
      </c>
      <c r="LJ44">
        <v>68</v>
      </c>
      <c r="LK44">
        <v>64</v>
      </c>
      <c r="LL44">
        <v>61</v>
      </c>
      <c r="LM44">
        <v>62</v>
      </c>
      <c r="LN44">
        <v>57</v>
      </c>
      <c r="LO44">
        <v>58</v>
      </c>
      <c r="LP44">
        <v>56</v>
      </c>
      <c r="LQ44">
        <v>62</v>
      </c>
      <c r="LR44">
        <v>59</v>
      </c>
    </row>
    <row r="45" spans="2:330" x14ac:dyDescent="0.35">
      <c r="B45" s="2" t="s">
        <v>48</v>
      </c>
      <c r="C45" s="1" t="s">
        <v>349</v>
      </c>
      <c r="D45" s="1" t="s">
        <v>159</v>
      </c>
      <c r="E45" s="1">
        <v>5558024</v>
      </c>
      <c r="F45" s="11">
        <v>16143</v>
      </c>
      <c r="G45" s="11">
        <v>16328</v>
      </c>
      <c r="H45" s="11">
        <v>17369</v>
      </c>
      <c r="I45" s="11">
        <v>19036</v>
      </c>
      <c r="J45" t="e">
        <v>#N/A</v>
      </c>
      <c r="K45" t="e">
        <v>#N/A</v>
      </c>
      <c r="L45" s="11">
        <v>78</v>
      </c>
      <c r="M45" s="11">
        <v>419</v>
      </c>
      <c r="N45" s="11">
        <v>22873</v>
      </c>
      <c r="O45" s="11">
        <v>23333</v>
      </c>
      <c r="P45" s="11">
        <v>23627</v>
      </c>
      <c r="Q45" s="11">
        <v>23858</v>
      </c>
      <c r="R45" s="11">
        <v>24053</v>
      </c>
      <c r="S45" s="11">
        <v>24097</v>
      </c>
      <c r="T45" s="11">
        <v>24298</v>
      </c>
      <c r="U45" s="11">
        <v>24200</v>
      </c>
      <c r="V45" s="11">
        <v>24183</v>
      </c>
      <c r="W45" s="11">
        <v>24196</v>
      </c>
      <c r="X45" s="11">
        <v>24195</v>
      </c>
      <c r="Y45" s="11">
        <v>23581</v>
      </c>
      <c r="Z45" s="11">
        <v>23569</v>
      </c>
      <c r="AA45" s="11">
        <v>23672</v>
      </c>
      <c r="AB45" s="11">
        <v>23921</v>
      </c>
      <c r="AC45" s="11">
        <v>24263</v>
      </c>
      <c r="AD45" s="11">
        <v>24556</v>
      </c>
      <c r="AE45" s="11">
        <v>24550</v>
      </c>
      <c r="AF45" s="11">
        <v>24590</v>
      </c>
      <c r="AG45" s="11">
        <v>24822</v>
      </c>
      <c r="AH45" s="11">
        <v>24810</v>
      </c>
      <c r="AI45" s="11">
        <v>24847</v>
      </c>
      <c r="AJ45" s="11">
        <v>24958</v>
      </c>
      <c r="AK45" s="11">
        <v>25008</v>
      </c>
      <c r="AL45" s="11">
        <v>25265</v>
      </c>
      <c r="AM45" s="11" t="e">
        <v>#N/A</v>
      </c>
      <c r="AN45" s="22">
        <v>38.25</v>
      </c>
      <c r="AO45" s="22">
        <v>38.520000000000003</v>
      </c>
      <c r="AP45" s="22">
        <v>38.909999999999997</v>
      </c>
      <c r="AQ45" s="22">
        <v>39.31</v>
      </c>
      <c r="AR45" s="22">
        <v>39.92</v>
      </c>
      <c r="AS45" s="22">
        <v>40.520000000000003</v>
      </c>
      <c r="AT45" s="22">
        <v>41.02</v>
      </c>
      <c r="AU45" s="22">
        <v>41.73</v>
      </c>
      <c r="AV45" s="22">
        <v>42.32</v>
      </c>
      <c r="AW45" s="22">
        <v>42.99</v>
      </c>
      <c r="AX45" s="22">
        <v>43.66</v>
      </c>
      <c r="AY45" s="22">
        <v>44.85</v>
      </c>
      <c r="AZ45" s="22">
        <v>45.38</v>
      </c>
      <c r="BA45" s="22">
        <v>45.99</v>
      </c>
      <c r="BB45" s="22">
        <v>46.31</v>
      </c>
      <c r="BC45" s="22">
        <v>46.57</v>
      </c>
      <c r="BD45" s="22">
        <v>46.72</v>
      </c>
      <c r="BE45" s="22">
        <v>47.07</v>
      </c>
      <c r="BF45" s="22">
        <v>47.2</v>
      </c>
      <c r="BG45" s="22">
        <v>47.31</v>
      </c>
      <c r="BH45" s="22">
        <v>47.72</v>
      </c>
      <c r="BI45" s="22">
        <v>47.91</v>
      </c>
      <c r="BJ45" s="22">
        <v>47.49</v>
      </c>
      <c r="BK45" s="22">
        <v>47.65</v>
      </c>
      <c r="BL45" s="22">
        <v>47.36</v>
      </c>
      <c r="BM45" s="22" t="e">
        <v>#N/A</v>
      </c>
      <c r="BN45" s="11">
        <v>1263</v>
      </c>
      <c r="BO45" s="11">
        <v>1249</v>
      </c>
      <c r="BP45" s="11">
        <v>1257</v>
      </c>
      <c r="BQ45" s="11">
        <v>1304</v>
      </c>
      <c r="BR45" s="11">
        <v>1247</v>
      </c>
      <c r="BS45" s="11">
        <v>1219</v>
      </c>
      <c r="BT45" s="11">
        <v>1209</v>
      </c>
      <c r="BU45" s="11">
        <v>1204</v>
      </c>
      <c r="BV45" s="11">
        <v>1188</v>
      </c>
      <c r="BW45" s="11">
        <v>1207</v>
      </c>
      <c r="BX45" s="11">
        <v>1183</v>
      </c>
      <c r="BY45" s="11">
        <v>875</v>
      </c>
      <c r="BZ45" s="11">
        <v>931</v>
      </c>
      <c r="CA45" s="11">
        <v>1029</v>
      </c>
      <c r="CB45" s="11">
        <v>1098</v>
      </c>
      <c r="CC45" s="11">
        <v>1345</v>
      </c>
      <c r="CD45" s="11">
        <v>1587</v>
      </c>
      <c r="CE45" s="11">
        <v>1655</v>
      </c>
      <c r="CF45" s="11">
        <v>1717</v>
      </c>
      <c r="CG45" s="11">
        <v>1762</v>
      </c>
      <c r="CH45" s="11">
        <v>1735</v>
      </c>
      <c r="CI45" s="11">
        <v>1791</v>
      </c>
      <c r="CJ45" s="11">
        <v>2109</v>
      </c>
      <c r="CK45" s="11">
        <v>2234</v>
      </c>
      <c r="CL45" s="11">
        <v>2618</v>
      </c>
      <c r="CM45" s="11" t="e">
        <v>#N/A</v>
      </c>
      <c r="CN45" s="11">
        <v>239</v>
      </c>
      <c r="CO45" s="11">
        <v>212</v>
      </c>
      <c r="CP45" s="11">
        <v>229</v>
      </c>
      <c r="CQ45" s="11">
        <v>247</v>
      </c>
      <c r="CR45" s="11">
        <v>205</v>
      </c>
      <c r="CS45" s="11">
        <v>191</v>
      </c>
      <c r="CT45" s="11">
        <v>222</v>
      </c>
      <c r="CU45" s="11">
        <v>185</v>
      </c>
      <c r="CV45" s="11">
        <v>196</v>
      </c>
      <c r="CW45" s="11">
        <v>171</v>
      </c>
      <c r="CX45" s="11">
        <v>174</v>
      </c>
      <c r="CY45" s="11">
        <v>175</v>
      </c>
      <c r="CZ45">
        <v>183</v>
      </c>
      <c r="DA45" s="11">
        <v>172</v>
      </c>
      <c r="DB45">
        <v>205</v>
      </c>
      <c r="DC45" s="11">
        <v>187</v>
      </c>
      <c r="DD45" s="11">
        <v>228</v>
      </c>
      <c r="DE45" s="11">
        <v>211</v>
      </c>
      <c r="DF45" s="11">
        <v>231</v>
      </c>
      <c r="DG45" s="11">
        <v>220</v>
      </c>
      <c r="DH45" s="11">
        <v>239</v>
      </c>
      <c r="DI45" s="11">
        <v>225</v>
      </c>
      <c r="DJ45" s="11">
        <v>234</v>
      </c>
      <c r="DK45" s="11">
        <v>218</v>
      </c>
      <c r="DL45" s="11">
        <v>210</v>
      </c>
      <c r="DM45" s="11" t="e">
        <v>#N/A</v>
      </c>
      <c r="DN45" s="11">
        <v>184</v>
      </c>
      <c r="DO45" s="11">
        <v>188</v>
      </c>
      <c r="DP45" s="11">
        <v>211</v>
      </c>
      <c r="DQ45" s="11">
        <v>224</v>
      </c>
      <c r="DR45" s="11">
        <v>174</v>
      </c>
      <c r="DS45" s="11">
        <v>204</v>
      </c>
      <c r="DT45" s="11">
        <v>216</v>
      </c>
      <c r="DU45" s="11">
        <v>226</v>
      </c>
      <c r="DV45" s="11">
        <v>245</v>
      </c>
      <c r="DW45" s="11">
        <v>220</v>
      </c>
      <c r="DX45" s="11">
        <v>226</v>
      </c>
      <c r="DY45" s="11">
        <v>232</v>
      </c>
      <c r="DZ45" s="11">
        <v>255</v>
      </c>
      <c r="EA45" s="11">
        <v>249</v>
      </c>
      <c r="EB45" s="11">
        <v>251</v>
      </c>
      <c r="EC45" s="11">
        <v>265</v>
      </c>
      <c r="ED45" s="11">
        <v>260</v>
      </c>
      <c r="EE45" s="11">
        <v>291</v>
      </c>
      <c r="EF45" s="11">
        <v>290</v>
      </c>
      <c r="EG45" s="11">
        <v>279</v>
      </c>
      <c r="EH45" s="11">
        <v>226</v>
      </c>
      <c r="EI45" s="11">
        <v>262</v>
      </c>
      <c r="EJ45" s="11">
        <v>312</v>
      </c>
      <c r="EK45" s="11">
        <v>283</v>
      </c>
      <c r="EL45" s="11">
        <v>296</v>
      </c>
      <c r="EM45" s="11" t="e">
        <v>#N/A</v>
      </c>
      <c r="EN45" s="11">
        <v>1095</v>
      </c>
      <c r="EO45" s="11">
        <v>1278</v>
      </c>
      <c r="EP45" s="11">
        <v>1137</v>
      </c>
      <c r="EQ45" s="11">
        <v>1067</v>
      </c>
      <c r="ER45" s="11">
        <v>1057</v>
      </c>
      <c r="ES45" s="11">
        <v>909</v>
      </c>
      <c r="ET45" s="11">
        <v>1000</v>
      </c>
      <c r="EU45" s="11">
        <v>850</v>
      </c>
      <c r="EV45" s="11">
        <v>898</v>
      </c>
      <c r="EW45" s="11">
        <v>907</v>
      </c>
      <c r="EX45" s="11">
        <v>915</v>
      </c>
      <c r="EY45" s="11">
        <v>1054</v>
      </c>
      <c r="EZ45" s="11">
        <v>1034</v>
      </c>
      <c r="FA45" s="11">
        <v>1159</v>
      </c>
      <c r="FB45" s="11">
        <v>1370</v>
      </c>
      <c r="FC45" s="11">
        <v>1606</v>
      </c>
      <c r="FD45" s="11">
        <v>1686</v>
      </c>
      <c r="FE45" s="11">
        <v>1230</v>
      </c>
      <c r="FF45" s="11">
        <v>1290</v>
      </c>
      <c r="FG45" s="11">
        <v>1371</v>
      </c>
      <c r="FH45" s="11">
        <v>1064</v>
      </c>
      <c r="FI45" s="11">
        <v>1053</v>
      </c>
      <c r="FJ45" s="11">
        <v>1540</v>
      </c>
      <c r="FK45" s="11">
        <v>1310</v>
      </c>
      <c r="FL45" s="11">
        <v>1629</v>
      </c>
      <c r="FM45" s="11" t="e">
        <v>#N/A</v>
      </c>
      <c r="FN45" s="11">
        <v>835</v>
      </c>
      <c r="FO45" s="11">
        <v>842</v>
      </c>
      <c r="FP45" s="11">
        <v>861</v>
      </c>
      <c r="FQ45" s="11">
        <v>859</v>
      </c>
      <c r="FR45" s="11">
        <v>893</v>
      </c>
      <c r="FS45" s="11">
        <v>852</v>
      </c>
      <c r="FT45" s="11">
        <v>805</v>
      </c>
      <c r="FU45" s="11">
        <v>907</v>
      </c>
      <c r="FV45" s="11">
        <v>863</v>
      </c>
      <c r="FW45" s="11">
        <v>844</v>
      </c>
      <c r="FX45" s="11">
        <v>864</v>
      </c>
      <c r="FY45" s="11">
        <v>1048</v>
      </c>
      <c r="FZ45" s="11">
        <v>980</v>
      </c>
      <c r="GA45" s="11">
        <v>978</v>
      </c>
      <c r="GB45" s="11">
        <v>1086</v>
      </c>
      <c r="GC45" s="11">
        <v>1196</v>
      </c>
      <c r="GD45" s="11">
        <v>1364</v>
      </c>
      <c r="GE45" s="11">
        <v>1162</v>
      </c>
      <c r="GF45" s="11">
        <v>1185</v>
      </c>
      <c r="GG45" s="11">
        <v>1088</v>
      </c>
      <c r="GH45" s="11">
        <v>1085</v>
      </c>
      <c r="GI45" s="11">
        <v>982</v>
      </c>
      <c r="GJ45" s="11">
        <v>1054</v>
      </c>
      <c r="GK45" s="11">
        <v>1207</v>
      </c>
      <c r="GL45" s="11">
        <v>1288</v>
      </c>
      <c r="GM45" s="11" t="e">
        <v>#N/A</v>
      </c>
      <c r="GN45">
        <v>25092</v>
      </c>
      <c r="GO45">
        <v>25177</v>
      </c>
      <c r="GP45">
        <v>25254</v>
      </c>
      <c r="GQ45">
        <v>25331</v>
      </c>
      <c r="GR45">
        <v>25407</v>
      </c>
      <c r="GS45">
        <v>25473</v>
      </c>
      <c r="GT45">
        <v>25528</v>
      </c>
      <c r="GU45">
        <v>25573</v>
      </c>
      <c r="GV45">
        <v>25617</v>
      </c>
      <c r="GW45">
        <v>25656</v>
      </c>
      <c r="GX45">
        <v>25691</v>
      </c>
      <c r="GY45">
        <v>25705</v>
      </c>
      <c r="GZ45">
        <v>25712</v>
      </c>
      <c r="HA45">
        <v>25717</v>
      </c>
      <c r="HB45">
        <v>25706</v>
      </c>
      <c r="HC45">
        <v>25690</v>
      </c>
      <c r="HD45">
        <v>25662</v>
      </c>
      <c r="HE45">
        <v>25636</v>
      </c>
      <c r="HF45">
        <v>25597</v>
      </c>
      <c r="HG45">
        <v>25552</v>
      </c>
      <c r="HH45">
        <v>25496</v>
      </c>
      <c r="HI45">
        <v>25442</v>
      </c>
      <c r="HJ45">
        <v>25382</v>
      </c>
      <c r="HK45">
        <v>25320</v>
      </c>
      <c r="HL45">
        <v>25256</v>
      </c>
      <c r="HM45">
        <v>25192</v>
      </c>
      <c r="HN45">
        <v>25121</v>
      </c>
      <c r="HO45">
        <v>47.72</v>
      </c>
      <c r="HP45">
        <v>47.75</v>
      </c>
      <c r="HQ45">
        <v>47.79</v>
      </c>
      <c r="HR45">
        <v>47.83</v>
      </c>
      <c r="HS45">
        <v>47.86</v>
      </c>
      <c r="HT45">
        <v>47.92</v>
      </c>
      <c r="HU45">
        <v>48.05</v>
      </c>
      <c r="HV45">
        <v>48.18</v>
      </c>
      <c r="HW45">
        <v>48.26</v>
      </c>
      <c r="HX45">
        <v>48.34</v>
      </c>
      <c r="HY45">
        <v>48.44</v>
      </c>
      <c r="HZ45">
        <v>48.61</v>
      </c>
      <c r="IA45">
        <v>48.81</v>
      </c>
      <c r="IB45">
        <v>48.99</v>
      </c>
      <c r="IC45">
        <v>49.16</v>
      </c>
      <c r="ID45">
        <v>49.34</v>
      </c>
      <c r="IE45">
        <v>49.52</v>
      </c>
      <c r="IF45">
        <v>49.67</v>
      </c>
      <c r="IG45">
        <v>49.78</v>
      </c>
      <c r="IH45">
        <v>49.86</v>
      </c>
      <c r="II45">
        <v>49.94</v>
      </c>
      <c r="IJ45">
        <v>50.02</v>
      </c>
      <c r="IK45">
        <v>50.1</v>
      </c>
      <c r="IL45">
        <v>50.19</v>
      </c>
      <c r="IM45">
        <v>50.28</v>
      </c>
      <c r="IN45">
        <v>50.33</v>
      </c>
      <c r="IO45">
        <v>50.34</v>
      </c>
      <c r="IP45">
        <v>218</v>
      </c>
      <c r="IQ45">
        <v>224</v>
      </c>
      <c r="IR45">
        <v>226</v>
      </c>
      <c r="IS45">
        <v>226</v>
      </c>
      <c r="IT45">
        <v>224</v>
      </c>
      <c r="IU45">
        <v>222</v>
      </c>
      <c r="IV45">
        <v>218</v>
      </c>
      <c r="IW45">
        <v>216</v>
      </c>
      <c r="IX45">
        <v>213</v>
      </c>
      <c r="IY45">
        <v>210</v>
      </c>
      <c r="IZ45">
        <v>208</v>
      </c>
      <c r="JA45">
        <v>206</v>
      </c>
      <c r="JB45">
        <v>204</v>
      </c>
      <c r="JC45">
        <v>202</v>
      </c>
      <c r="JD45">
        <v>200</v>
      </c>
      <c r="JE45">
        <v>198</v>
      </c>
      <c r="JF45">
        <v>197</v>
      </c>
      <c r="JG45">
        <v>197</v>
      </c>
      <c r="JH45">
        <v>197</v>
      </c>
      <c r="JI45">
        <v>197</v>
      </c>
      <c r="JJ45">
        <v>198</v>
      </c>
      <c r="JK45">
        <v>199</v>
      </c>
      <c r="JL45">
        <v>201</v>
      </c>
      <c r="JM45">
        <v>202</v>
      </c>
      <c r="JN45">
        <v>204</v>
      </c>
      <c r="JO45">
        <v>205</v>
      </c>
      <c r="JP45">
        <v>206</v>
      </c>
      <c r="JQ45">
        <v>273</v>
      </c>
      <c r="JR45">
        <v>275</v>
      </c>
      <c r="JS45">
        <v>277</v>
      </c>
      <c r="JT45">
        <v>279</v>
      </c>
      <c r="JU45">
        <v>285</v>
      </c>
      <c r="JV45">
        <v>289</v>
      </c>
      <c r="JW45">
        <v>295</v>
      </c>
      <c r="JX45">
        <v>302</v>
      </c>
      <c r="JY45">
        <v>304</v>
      </c>
      <c r="JZ45">
        <v>307</v>
      </c>
      <c r="KA45">
        <v>315</v>
      </c>
      <c r="KB45">
        <v>316</v>
      </c>
      <c r="KC45">
        <v>320</v>
      </c>
      <c r="KD45">
        <v>321</v>
      </c>
      <c r="KE45">
        <v>330</v>
      </c>
      <c r="KF45">
        <v>336</v>
      </c>
      <c r="KG45">
        <v>339</v>
      </c>
      <c r="KH45">
        <v>341</v>
      </c>
      <c r="KI45">
        <v>350</v>
      </c>
      <c r="KJ45">
        <v>355</v>
      </c>
      <c r="KK45">
        <v>365</v>
      </c>
      <c r="KL45">
        <v>362</v>
      </c>
      <c r="KM45">
        <v>372</v>
      </c>
      <c r="KN45">
        <v>376</v>
      </c>
      <c r="KO45">
        <v>380</v>
      </c>
      <c r="KP45">
        <v>380</v>
      </c>
      <c r="KQ45">
        <v>386</v>
      </c>
      <c r="KR45">
        <v>139</v>
      </c>
      <c r="KS45">
        <v>136</v>
      </c>
      <c r="KT45">
        <v>128</v>
      </c>
      <c r="KU45">
        <v>130</v>
      </c>
      <c r="KV45">
        <v>137</v>
      </c>
      <c r="KW45">
        <v>133</v>
      </c>
      <c r="KX45">
        <v>132</v>
      </c>
      <c r="KY45">
        <v>131</v>
      </c>
      <c r="KZ45">
        <v>135</v>
      </c>
      <c r="LA45">
        <v>136</v>
      </c>
      <c r="LB45">
        <v>142</v>
      </c>
      <c r="LC45">
        <v>124</v>
      </c>
      <c r="LD45">
        <v>123</v>
      </c>
      <c r="LE45">
        <v>124</v>
      </c>
      <c r="LF45">
        <v>119</v>
      </c>
      <c r="LG45">
        <v>122</v>
      </c>
      <c r="LH45">
        <v>114</v>
      </c>
      <c r="LI45">
        <v>118</v>
      </c>
      <c r="LJ45">
        <v>114</v>
      </c>
      <c r="LK45">
        <v>113</v>
      </c>
      <c r="LL45">
        <v>111</v>
      </c>
      <c r="LM45">
        <v>109</v>
      </c>
      <c r="LN45">
        <v>111</v>
      </c>
      <c r="LO45">
        <v>112</v>
      </c>
      <c r="LP45">
        <v>112</v>
      </c>
      <c r="LQ45">
        <v>111</v>
      </c>
      <c r="LR45">
        <v>109</v>
      </c>
    </row>
    <row r="46" spans="2:330" x14ac:dyDescent="0.35">
      <c r="B46" s="2" t="s">
        <v>49</v>
      </c>
      <c r="C46" s="1" t="s">
        <v>350</v>
      </c>
      <c r="D46" s="1" t="s">
        <v>160</v>
      </c>
      <c r="E46" s="1">
        <v>5558028</v>
      </c>
      <c r="F46" s="11">
        <v>5052</v>
      </c>
      <c r="G46" s="11">
        <v>5257</v>
      </c>
      <c r="H46" s="11">
        <v>6327</v>
      </c>
      <c r="I46" s="11">
        <v>7862</v>
      </c>
      <c r="J46" t="e">
        <v>#N/A</v>
      </c>
      <c r="K46" t="e">
        <v>#N/A</v>
      </c>
      <c r="L46" s="11">
        <v>12</v>
      </c>
      <c r="M46" s="11">
        <v>114</v>
      </c>
      <c r="N46" s="11">
        <v>9956</v>
      </c>
      <c r="O46" s="11">
        <v>10088</v>
      </c>
      <c r="P46" s="11">
        <v>10342</v>
      </c>
      <c r="Q46" s="11">
        <v>10286</v>
      </c>
      <c r="R46" s="11">
        <v>10286</v>
      </c>
      <c r="S46" s="11">
        <v>10201</v>
      </c>
      <c r="T46" s="11">
        <v>10487</v>
      </c>
      <c r="U46" s="11">
        <v>10586</v>
      </c>
      <c r="V46" s="11">
        <v>10548</v>
      </c>
      <c r="W46" s="11">
        <v>10577</v>
      </c>
      <c r="X46" s="11">
        <v>10434</v>
      </c>
      <c r="Y46" s="11">
        <v>9704</v>
      </c>
      <c r="Z46" s="11">
        <v>9483</v>
      </c>
      <c r="AA46" s="11">
        <v>9618</v>
      </c>
      <c r="AB46" s="11">
        <v>9677</v>
      </c>
      <c r="AC46" s="11">
        <v>9781</v>
      </c>
      <c r="AD46" s="11">
        <v>9796</v>
      </c>
      <c r="AE46" s="11">
        <v>9941</v>
      </c>
      <c r="AF46" s="11">
        <v>10063</v>
      </c>
      <c r="AG46" s="11">
        <v>10111</v>
      </c>
      <c r="AH46" s="11">
        <v>10117</v>
      </c>
      <c r="AI46" s="11">
        <v>10166</v>
      </c>
      <c r="AJ46" s="11">
        <v>10465</v>
      </c>
      <c r="AK46" s="11">
        <v>10597</v>
      </c>
      <c r="AL46" s="11">
        <v>10762</v>
      </c>
      <c r="AM46" s="11" t="e">
        <v>#N/A</v>
      </c>
      <c r="AN46" s="22">
        <v>36.950000000000003</v>
      </c>
      <c r="AO46" s="22">
        <v>37.72</v>
      </c>
      <c r="AP46" s="22">
        <v>38.31</v>
      </c>
      <c r="AQ46" s="22">
        <v>39.06</v>
      </c>
      <c r="AR46" s="22">
        <v>39.71</v>
      </c>
      <c r="AS46" s="22">
        <v>40.64</v>
      </c>
      <c r="AT46" s="22">
        <v>41.09</v>
      </c>
      <c r="AU46" s="22">
        <v>41.75</v>
      </c>
      <c r="AV46" s="22">
        <v>42.46</v>
      </c>
      <c r="AW46" s="22">
        <v>43.09</v>
      </c>
      <c r="AX46" s="22">
        <v>43.98</v>
      </c>
      <c r="AY46" s="22">
        <v>45.03</v>
      </c>
      <c r="AZ46" s="22">
        <v>45.74</v>
      </c>
      <c r="BA46" s="22">
        <v>46.42</v>
      </c>
      <c r="BB46" s="22">
        <v>47.09</v>
      </c>
      <c r="BC46" s="22">
        <v>47.4</v>
      </c>
      <c r="BD46" s="22">
        <v>47.84</v>
      </c>
      <c r="BE46" s="22">
        <v>48.13</v>
      </c>
      <c r="BF46" s="22">
        <v>48.33</v>
      </c>
      <c r="BG46" s="22">
        <v>48.57</v>
      </c>
      <c r="BH46" s="22">
        <v>48.83</v>
      </c>
      <c r="BI46" s="22">
        <v>49.01</v>
      </c>
      <c r="BJ46" s="22">
        <v>48.69</v>
      </c>
      <c r="BK46" s="22">
        <v>48.37</v>
      </c>
      <c r="BL46" s="22">
        <v>47.96</v>
      </c>
      <c r="BM46" s="22" t="e">
        <v>#N/A</v>
      </c>
      <c r="BN46" s="11">
        <v>440</v>
      </c>
      <c r="BO46" s="11">
        <v>414</v>
      </c>
      <c r="BP46" s="11">
        <v>547</v>
      </c>
      <c r="BQ46" s="11">
        <v>458</v>
      </c>
      <c r="BR46" s="11">
        <v>451</v>
      </c>
      <c r="BS46" s="11">
        <v>432</v>
      </c>
      <c r="BT46" s="11">
        <v>687</v>
      </c>
      <c r="BU46" s="11">
        <v>830</v>
      </c>
      <c r="BV46" s="11">
        <v>798</v>
      </c>
      <c r="BW46" s="11">
        <v>908</v>
      </c>
      <c r="BX46" s="11">
        <v>814</v>
      </c>
      <c r="BY46" s="11">
        <v>400</v>
      </c>
      <c r="BZ46" s="11">
        <v>176</v>
      </c>
      <c r="CA46" s="11">
        <v>230</v>
      </c>
      <c r="CB46" s="11">
        <v>287</v>
      </c>
      <c r="CC46" s="11">
        <v>378</v>
      </c>
      <c r="CD46" s="11">
        <v>339</v>
      </c>
      <c r="CE46" s="11">
        <v>368</v>
      </c>
      <c r="CF46" s="11">
        <v>381</v>
      </c>
      <c r="CG46" s="11">
        <v>410</v>
      </c>
      <c r="CH46" s="11">
        <v>443</v>
      </c>
      <c r="CI46" s="11">
        <v>464</v>
      </c>
      <c r="CJ46" s="11">
        <v>596</v>
      </c>
      <c r="CK46" s="11">
        <v>718</v>
      </c>
      <c r="CL46" s="11">
        <v>812</v>
      </c>
      <c r="CM46" s="11" t="e">
        <v>#N/A</v>
      </c>
      <c r="CN46" s="11">
        <v>114</v>
      </c>
      <c r="CO46" s="11">
        <v>98</v>
      </c>
      <c r="CP46" s="11">
        <v>96</v>
      </c>
      <c r="CQ46" s="11">
        <v>83</v>
      </c>
      <c r="CR46" s="11">
        <v>79</v>
      </c>
      <c r="CS46" s="11">
        <v>72</v>
      </c>
      <c r="CT46" s="11">
        <v>67</v>
      </c>
      <c r="CU46" s="11">
        <v>64</v>
      </c>
      <c r="CV46" s="11">
        <v>59</v>
      </c>
      <c r="CW46" s="11">
        <v>68</v>
      </c>
      <c r="CX46" s="11">
        <v>67</v>
      </c>
      <c r="CY46" s="11">
        <v>61</v>
      </c>
      <c r="CZ46">
        <v>58</v>
      </c>
      <c r="DA46" s="11">
        <v>64</v>
      </c>
      <c r="DB46">
        <v>61</v>
      </c>
      <c r="DC46" s="11">
        <v>73</v>
      </c>
      <c r="DD46" s="11">
        <v>91</v>
      </c>
      <c r="DE46" s="11">
        <v>86</v>
      </c>
      <c r="DF46" s="11">
        <v>97</v>
      </c>
      <c r="DG46" s="11">
        <v>79</v>
      </c>
      <c r="DH46" s="11">
        <v>104</v>
      </c>
      <c r="DI46" s="11">
        <v>87</v>
      </c>
      <c r="DJ46" s="11">
        <v>84</v>
      </c>
      <c r="DK46" s="11">
        <v>84</v>
      </c>
      <c r="DL46" s="11">
        <v>88</v>
      </c>
      <c r="DM46" s="11" t="e">
        <v>#N/A</v>
      </c>
      <c r="DN46" s="11">
        <v>61</v>
      </c>
      <c r="DO46" s="11">
        <v>71</v>
      </c>
      <c r="DP46" s="11">
        <v>77</v>
      </c>
      <c r="DQ46" s="11">
        <v>80</v>
      </c>
      <c r="DR46" s="11">
        <v>71</v>
      </c>
      <c r="DS46" s="11">
        <v>77</v>
      </c>
      <c r="DT46" s="11">
        <v>74</v>
      </c>
      <c r="DU46" s="11">
        <v>89</v>
      </c>
      <c r="DV46" s="11">
        <v>67</v>
      </c>
      <c r="DW46" s="11">
        <v>84</v>
      </c>
      <c r="DX46" s="11">
        <v>76</v>
      </c>
      <c r="DY46" s="11">
        <v>70</v>
      </c>
      <c r="DZ46" s="11">
        <v>90</v>
      </c>
      <c r="EA46" s="11">
        <v>76</v>
      </c>
      <c r="EB46" s="11">
        <v>94</v>
      </c>
      <c r="EC46" s="11">
        <v>90</v>
      </c>
      <c r="ED46" s="11">
        <v>90</v>
      </c>
      <c r="EE46" s="11">
        <v>105</v>
      </c>
      <c r="EF46" s="11">
        <v>111</v>
      </c>
      <c r="EG46" s="11">
        <v>99</v>
      </c>
      <c r="EH46" s="11">
        <v>127</v>
      </c>
      <c r="EI46" s="11">
        <v>97</v>
      </c>
      <c r="EJ46" s="11">
        <v>95</v>
      </c>
      <c r="EK46" s="11">
        <v>130</v>
      </c>
      <c r="EL46" s="11">
        <v>116</v>
      </c>
      <c r="EM46" s="11" t="e">
        <v>#N/A</v>
      </c>
      <c r="EN46" s="11">
        <v>508</v>
      </c>
      <c r="EO46" s="11">
        <v>583</v>
      </c>
      <c r="EP46" s="11">
        <v>742</v>
      </c>
      <c r="EQ46" s="11">
        <v>633</v>
      </c>
      <c r="ER46" s="11">
        <v>648</v>
      </c>
      <c r="ES46" s="11">
        <v>765</v>
      </c>
      <c r="ET46" s="11">
        <v>822</v>
      </c>
      <c r="EU46" s="11">
        <v>779</v>
      </c>
      <c r="EV46" s="11">
        <v>750</v>
      </c>
      <c r="EW46" s="11">
        <v>879</v>
      </c>
      <c r="EX46" s="11">
        <v>788</v>
      </c>
      <c r="EY46" s="11">
        <v>865</v>
      </c>
      <c r="EZ46" s="11">
        <v>583</v>
      </c>
      <c r="FA46" s="11">
        <v>456</v>
      </c>
      <c r="FB46" s="11">
        <v>599</v>
      </c>
      <c r="FC46" s="11">
        <v>617</v>
      </c>
      <c r="FD46" s="11">
        <v>660</v>
      </c>
      <c r="FE46" s="11">
        <v>630</v>
      </c>
      <c r="FF46" s="11">
        <v>556</v>
      </c>
      <c r="FG46" s="11">
        <v>592</v>
      </c>
      <c r="FH46" s="11">
        <v>545</v>
      </c>
      <c r="FI46" s="11">
        <v>479</v>
      </c>
      <c r="FJ46" s="11">
        <v>779</v>
      </c>
      <c r="FK46" s="11">
        <v>687</v>
      </c>
      <c r="FL46" s="11">
        <v>680</v>
      </c>
      <c r="FM46" s="11" t="e">
        <v>#N/A</v>
      </c>
      <c r="FN46" s="11">
        <v>540</v>
      </c>
      <c r="FO46" s="11">
        <v>478</v>
      </c>
      <c r="FP46" s="11">
        <v>507</v>
      </c>
      <c r="FQ46" s="11">
        <v>692</v>
      </c>
      <c r="FR46" s="11">
        <v>656</v>
      </c>
      <c r="FS46" s="11">
        <v>845</v>
      </c>
      <c r="FT46" s="11">
        <v>529</v>
      </c>
      <c r="FU46" s="11">
        <v>655</v>
      </c>
      <c r="FV46" s="11">
        <v>780</v>
      </c>
      <c r="FW46" s="11">
        <v>832</v>
      </c>
      <c r="FX46" s="11">
        <v>922</v>
      </c>
      <c r="FY46" s="11">
        <v>872</v>
      </c>
      <c r="FZ46" s="11">
        <v>822</v>
      </c>
      <c r="GA46" s="11">
        <v>570</v>
      </c>
      <c r="GB46" s="11">
        <v>508</v>
      </c>
      <c r="GC46" s="11">
        <v>498</v>
      </c>
      <c r="GD46" s="11">
        <v>637</v>
      </c>
      <c r="GE46" s="11">
        <v>468</v>
      </c>
      <c r="GF46" s="11">
        <v>418</v>
      </c>
      <c r="GG46" s="11">
        <v>526</v>
      </c>
      <c r="GH46" s="11">
        <v>521</v>
      </c>
      <c r="GI46" s="11">
        <v>425</v>
      </c>
      <c r="GJ46" s="11">
        <v>540</v>
      </c>
      <c r="GK46" s="11">
        <v>512</v>
      </c>
      <c r="GL46" s="11">
        <v>487</v>
      </c>
      <c r="GM46" s="11" t="e">
        <v>#N/A</v>
      </c>
      <c r="GN46">
        <v>10655</v>
      </c>
      <c r="GO46">
        <v>10715</v>
      </c>
      <c r="GP46">
        <v>10787</v>
      </c>
      <c r="GQ46">
        <v>10858</v>
      </c>
      <c r="GR46">
        <v>10928</v>
      </c>
      <c r="GS46">
        <v>10994</v>
      </c>
      <c r="GT46">
        <v>11059</v>
      </c>
      <c r="GU46">
        <v>11119</v>
      </c>
      <c r="GV46">
        <v>11173</v>
      </c>
      <c r="GW46">
        <v>11221</v>
      </c>
      <c r="GX46">
        <v>11265</v>
      </c>
      <c r="GY46">
        <v>11303</v>
      </c>
      <c r="GZ46">
        <v>11325</v>
      </c>
      <c r="HA46">
        <v>11353</v>
      </c>
      <c r="HB46">
        <v>11370</v>
      </c>
      <c r="HC46">
        <v>11386</v>
      </c>
      <c r="HD46">
        <v>11394</v>
      </c>
      <c r="HE46">
        <v>11397</v>
      </c>
      <c r="HF46">
        <v>11396</v>
      </c>
      <c r="HG46">
        <v>11398</v>
      </c>
      <c r="HH46">
        <v>11384</v>
      </c>
      <c r="HI46">
        <v>11374</v>
      </c>
      <c r="HJ46">
        <v>11362</v>
      </c>
      <c r="HK46">
        <v>11348</v>
      </c>
      <c r="HL46">
        <v>11334</v>
      </c>
      <c r="HM46">
        <v>11321</v>
      </c>
      <c r="HN46">
        <v>11301</v>
      </c>
      <c r="HO46">
        <v>48.18</v>
      </c>
      <c r="HP46">
        <v>48.01</v>
      </c>
      <c r="HQ46">
        <v>47.95</v>
      </c>
      <c r="HR46">
        <v>47.78</v>
      </c>
      <c r="HS46">
        <v>47.74</v>
      </c>
      <c r="HT46">
        <v>47.71</v>
      </c>
      <c r="HU46">
        <v>47.76</v>
      </c>
      <c r="HV46">
        <v>47.8</v>
      </c>
      <c r="HW46">
        <v>47.87</v>
      </c>
      <c r="HX46">
        <v>47.96</v>
      </c>
      <c r="HY46">
        <v>48.04</v>
      </c>
      <c r="HZ46">
        <v>48.15</v>
      </c>
      <c r="IA46">
        <v>48.34</v>
      </c>
      <c r="IB46">
        <v>48.55</v>
      </c>
      <c r="IC46">
        <v>48.75</v>
      </c>
      <c r="ID46">
        <v>48.96</v>
      </c>
      <c r="IE46">
        <v>49.16</v>
      </c>
      <c r="IF46">
        <v>49.32</v>
      </c>
      <c r="IG46">
        <v>49.47</v>
      </c>
      <c r="IH46">
        <v>49.64</v>
      </c>
      <c r="II46">
        <v>49.75</v>
      </c>
      <c r="IJ46">
        <v>49.85</v>
      </c>
      <c r="IK46">
        <v>49.98</v>
      </c>
      <c r="IL46">
        <v>50.1</v>
      </c>
      <c r="IM46">
        <v>50.22</v>
      </c>
      <c r="IN46">
        <v>50.3</v>
      </c>
      <c r="IO46">
        <v>50.35</v>
      </c>
      <c r="IP46">
        <v>87</v>
      </c>
      <c r="IQ46">
        <v>88</v>
      </c>
      <c r="IR46">
        <v>88</v>
      </c>
      <c r="IS46">
        <v>88</v>
      </c>
      <c r="IT46">
        <v>88</v>
      </c>
      <c r="IU46">
        <v>88</v>
      </c>
      <c r="IV46">
        <v>87</v>
      </c>
      <c r="IW46">
        <v>87</v>
      </c>
      <c r="IX46">
        <v>85</v>
      </c>
      <c r="IY46">
        <v>84</v>
      </c>
      <c r="IZ46">
        <v>83</v>
      </c>
      <c r="JA46">
        <v>82</v>
      </c>
      <c r="JB46">
        <v>81</v>
      </c>
      <c r="JC46">
        <v>80</v>
      </c>
      <c r="JD46">
        <v>80</v>
      </c>
      <c r="JE46">
        <v>80</v>
      </c>
      <c r="JF46">
        <v>80</v>
      </c>
      <c r="JG46">
        <v>79</v>
      </c>
      <c r="JH46">
        <v>80</v>
      </c>
      <c r="JI46">
        <v>80</v>
      </c>
      <c r="JJ46">
        <v>80</v>
      </c>
      <c r="JK46">
        <v>82</v>
      </c>
      <c r="JL46">
        <v>82</v>
      </c>
      <c r="JM46">
        <v>84</v>
      </c>
      <c r="JN46">
        <v>84</v>
      </c>
      <c r="JO46">
        <v>85</v>
      </c>
      <c r="JP46">
        <v>86</v>
      </c>
      <c r="JQ46">
        <v>122</v>
      </c>
      <c r="JR46">
        <v>117</v>
      </c>
      <c r="JS46">
        <v>115</v>
      </c>
      <c r="JT46">
        <v>113</v>
      </c>
      <c r="JU46">
        <v>115</v>
      </c>
      <c r="JV46">
        <v>121</v>
      </c>
      <c r="JW46">
        <v>121</v>
      </c>
      <c r="JX46">
        <v>122</v>
      </c>
      <c r="JY46">
        <v>123</v>
      </c>
      <c r="JZ46">
        <v>122</v>
      </c>
      <c r="KA46">
        <v>126</v>
      </c>
      <c r="KB46">
        <v>123</v>
      </c>
      <c r="KC46">
        <v>128</v>
      </c>
      <c r="KD46">
        <v>124</v>
      </c>
      <c r="KE46">
        <v>132</v>
      </c>
      <c r="KF46">
        <v>133</v>
      </c>
      <c r="KG46">
        <v>135</v>
      </c>
      <c r="KH46">
        <v>138</v>
      </c>
      <c r="KI46">
        <v>140</v>
      </c>
      <c r="KJ46">
        <v>140</v>
      </c>
      <c r="KK46">
        <v>147</v>
      </c>
      <c r="KL46">
        <v>146</v>
      </c>
      <c r="KM46">
        <v>149</v>
      </c>
      <c r="KN46">
        <v>151</v>
      </c>
      <c r="KO46">
        <v>153</v>
      </c>
      <c r="KP46">
        <v>155</v>
      </c>
      <c r="KQ46">
        <v>158</v>
      </c>
      <c r="KR46">
        <v>93</v>
      </c>
      <c r="KS46">
        <v>89</v>
      </c>
      <c r="KT46">
        <v>99</v>
      </c>
      <c r="KU46">
        <v>96</v>
      </c>
      <c r="KV46">
        <v>97</v>
      </c>
      <c r="KW46">
        <v>99</v>
      </c>
      <c r="KX46">
        <v>99</v>
      </c>
      <c r="KY46">
        <v>95</v>
      </c>
      <c r="KZ46">
        <v>92</v>
      </c>
      <c r="LA46">
        <v>86</v>
      </c>
      <c r="LB46">
        <v>87</v>
      </c>
      <c r="LC46">
        <v>79</v>
      </c>
      <c r="LD46">
        <v>69</v>
      </c>
      <c r="LE46">
        <v>72</v>
      </c>
      <c r="LF46">
        <v>69</v>
      </c>
      <c r="LG46">
        <v>69</v>
      </c>
      <c r="LH46">
        <v>63</v>
      </c>
      <c r="LI46">
        <v>62</v>
      </c>
      <c r="LJ46">
        <v>59</v>
      </c>
      <c r="LK46">
        <v>62</v>
      </c>
      <c r="LL46">
        <v>53</v>
      </c>
      <c r="LM46">
        <v>54</v>
      </c>
      <c r="LN46">
        <v>55</v>
      </c>
      <c r="LO46">
        <v>53</v>
      </c>
      <c r="LP46">
        <v>55</v>
      </c>
      <c r="LQ46">
        <v>57</v>
      </c>
      <c r="LR46">
        <v>52</v>
      </c>
    </row>
    <row r="47" spans="2:330" x14ac:dyDescent="0.35">
      <c r="B47" s="2" t="s">
        <v>50</v>
      </c>
      <c r="C47" s="1" t="s">
        <v>351</v>
      </c>
      <c r="D47" s="1" t="s">
        <v>161</v>
      </c>
      <c r="E47" s="1">
        <v>5558032</v>
      </c>
      <c r="F47" s="11">
        <v>10085</v>
      </c>
      <c r="G47" s="11">
        <v>9298</v>
      </c>
      <c r="H47" s="11">
        <v>10553</v>
      </c>
      <c r="I47" s="11">
        <v>14457</v>
      </c>
      <c r="J47" t="e">
        <v>#N/A</v>
      </c>
      <c r="K47" t="e">
        <v>#N/A</v>
      </c>
      <c r="L47" s="11">
        <v>95</v>
      </c>
      <c r="M47" s="11">
        <v>225</v>
      </c>
      <c r="N47" s="11">
        <v>19391</v>
      </c>
      <c r="O47" s="11">
        <v>19599</v>
      </c>
      <c r="P47" s="11">
        <v>19807</v>
      </c>
      <c r="Q47" s="11">
        <v>20114</v>
      </c>
      <c r="R47" s="11">
        <v>20358</v>
      </c>
      <c r="S47" s="11">
        <v>20270</v>
      </c>
      <c r="T47" s="11">
        <v>20253</v>
      </c>
      <c r="U47" s="11">
        <v>20276</v>
      </c>
      <c r="V47" s="11">
        <v>20145</v>
      </c>
      <c r="W47" s="11">
        <v>20118</v>
      </c>
      <c r="X47" s="11">
        <v>19871</v>
      </c>
      <c r="Y47" s="11">
        <v>19206</v>
      </c>
      <c r="Z47" s="11">
        <v>19295</v>
      </c>
      <c r="AA47" s="11">
        <v>19297</v>
      </c>
      <c r="AB47" s="11">
        <v>19390</v>
      </c>
      <c r="AC47" s="11">
        <v>19436</v>
      </c>
      <c r="AD47" s="11">
        <v>19525</v>
      </c>
      <c r="AE47" s="11">
        <v>19590</v>
      </c>
      <c r="AF47" s="11">
        <v>19557</v>
      </c>
      <c r="AG47" s="11">
        <v>19619</v>
      </c>
      <c r="AH47" s="11">
        <v>19636</v>
      </c>
      <c r="AI47" s="11">
        <v>19672</v>
      </c>
      <c r="AJ47" s="11">
        <v>20195</v>
      </c>
      <c r="AK47" s="11">
        <v>20208</v>
      </c>
      <c r="AL47" s="11">
        <v>20205</v>
      </c>
      <c r="AM47" s="11" t="e">
        <v>#N/A</v>
      </c>
      <c r="AN47" s="22">
        <v>36.78</v>
      </c>
      <c r="AO47" s="22">
        <v>37.31</v>
      </c>
      <c r="AP47" s="22">
        <v>37.78</v>
      </c>
      <c r="AQ47" s="22">
        <v>38.26</v>
      </c>
      <c r="AR47" s="22">
        <v>38.770000000000003</v>
      </c>
      <c r="AS47" s="22">
        <v>39.54</v>
      </c>
      <c r="AT47" s="22">
        <v>40.21</v>
      </c>
      <c r="AU47" s="22">
        <v>40.83</v>
      </c>
      <c r="AV47" s="22">
        <v>41.55</v>
      </c>
      <c r="AW47" s="22">
        <v>42.34</v>
      </c>
      <c r="AX47" s="22">
        <v>43.19</v>
      </c>
      <c r="AY47" s="22">
        <v>44.22</v>
      </c>
      <c r="AZ47" s="22">
        <v>44.8</v>
      </c>
      <c r="BA47" s="22">
        <v>45.33</v>
      </c>
      <c r="BB47" s="22">
        <v>45.81</v>
      </c>
      <c r="BC47" s="22">
        <v>46.03</v>
      </c>
      <c r="BD47" s="22">
        <v>46.43</v>
      </c>
      <c r="BE47" s="22">
        <v>46.74</v>
      </c>
      <c r="BF47" s="22">
        <v>47.02</v>
      </c>
      <c r="BG47" s="22">
        <v>47.22</v>
      </c>
      <c r="BH47" s="22">
        <v>47.05</v>
      </c>
      <c r="BI47" s="22">
        <v>47.24</v>
      </c>
      <c r="BJ47" s="22">
        <v>46.95</v>
      </c>
      <c r="BK47" s="22">
        <v>46.83</v>
      </c>
      <c r="BL47" s="22">
        <v>46.91</v>
      </c>
      <c r="BM47" s="22" t="e">
        <v>#N/A</v>
      </c>
      <c r="BN47" s="11">
        <v>868</v>
      </c>
      <c r="BO47" s="11">
        <v>915</v>
      </c>
      <c r="BP47" s="11">
        <v>904</v>
      </c>
      <c r="BQ47" s="11">
        <v>971</v>
      </c>
      <c r="BR47" s="11">
        <v>994</v>
      </c>
      <c r="BS47" s="11">
        <v>853</v>
      </c>
      <c r="BT47" s="11">
        <v>845</v>
      </c>
      <c r="BU47" s="11">
        <v>846</v>
      </c>
      <c r="BV47" s="11">
        <v>794</v>
      </c>
      <c r="BW47" s="11">
        <v>840</v>
      </c>
      <c r="BX47" s="11">
        <v>807</v>
      </c>
      <c r="BY47" s="11">
        <v>593</v>
      </c>
      <c r="BZ47" s="11">
        <v>671</v>
      </c>
      <c r="CA47" s="11">
        <v>726</v>
      </c>
      <c r="CB47" s="11">
        <v>812</v>
      </c>
      <c r="CC47" s="11">
        <v>965</v>
      </c>
      <c r="CD47" s="11">
        <v>1014</v>
      </c>
      <c r="CE47" s="11">
        <v>1120</v>
      </c>
      <c r="CF47" s="11">
        <v>1151</v>
      </c>
      <c r="CG47" s="11">
        <v>1220</v>
      </c>
      <c r="CH47" s="11">
        <v>1179</v>
      </c>
      <c r="CI47" s="11">
        <v>1185</v>
      </c>
      <c r="CJ47" s="11">
        <v>1523</v>
      </c>
      <c r="CK47" s="11">
        <v>1657</v>
      </c>
      <c r="CL47" s="11">
        <v>1700</v>
      </c>
      <c r="CM47" s="11" t="e">
        <v>#N/A</v>
      </c>
      <c r="CN47" s="11">
        <v>194</v>
      </c>
      <c r="CO47" s="11">
        <v>206</v>
      </c>
      <c r="CP47" s="11">
        <v>199</v>
      </c>
      <c r="CQ47" s="11">
        <v>192</v>
      </c>
      <c r="CR47" s="11">
        <v>189</v>
      </c>
      <c r="CS47" s="11">
        <v>175</v>
      </c>
      <c r="CT47" s="11">
        <v>185</v>
      </c>
      <c r="CU47" s="11">
        <v>188</v>
      </c>
      <c r="CV47" s="11">
        <v>172</v>
      </c>
      <c r="CW47" s="11">
        <v>165</v>
      </c>
      <c r="CX47" s="11">
        <v>154</v>
      </c>
      <c r="CY47" s="11">
        <v>154</v>
      </c>
      <c r="CZ47">
        <v>151</v>
      </c>
      <c r="DA47" s="11">
        <v>168</v>
      </c>
      <c r="DB47">
        <v>162</v>
      </c>
      <c r="DC47" s="11">
        <v>161</v>
      </c>
      <c r="DD47" s="11">
        <v>193</v>
      </c>
      <c r="DE47" s="11">
        <v>220</v>
      </c>
      <c r="DF47" s="11">
        <v>206</v>
      </c>
      <c r="DG47" s="11">
        <v>194</v>
      </c>
      <c r="DH47" s="11">
        <v>217</v>
      </c>
      <c r="DI47" s="11">
        <v>199</v>
      </c>
      <c r="DJ47" s="11">
        <v>184</v>
      </c>
      <c r="DK47" s="11">
        <v>189</v>
      </c>
      <c r="DL47" s="11">
        <v>138</v>
      </c>
      <c r="DM47" s="11" t="e">
        <v>#N/A</v>
      </c>
      <c r="DN47" s="11">
        <v>163</v>
      </c>
      <c r="DO47" s="11">
        <v>162</v>
      </c>
      <c r="DP47" s="11">
        <v>189</v>
      </c>
      <c r="DQ47" s="11">
        <v>156</v>
      </c>
      <c r="DR47" s="11">
        <v>174</v>
      </c>
      <c r="DS47" s="11">
        <v>172</v>
      </c>
      <c r="DT47" s="11">
        <v>146</v>
      </c>
      <c r="DU47" s="11">
        <v>180</v>
      </c>
      <c r="DV47" s="11">
        <v>166</v>
      </c>
      <c r="DW47" s="11">
        <v>159</v>
      </c>
      <c r="DX47" s="11">
        <v>163</v>
      </c>
      <c r="DY47" s="11">
        <v>163</v>
      </c>
      <c r="DZ47" s="11">
        <v>177</v>
      </c>
      <c r="EA47" s="11">
        <v>179</v>
      </c>
      <c r="EB47" s="11">
        <v>165</v>
      </c>
      <c r="EC47" s="11">
        <v>194</v>
      </c>
      <c r="ED47" s="11">
        <v>192</v>
      </c>
      <c r="EE47" s="11">
        <v>189</v>
      </c>
      <c r="EF47" s="11">
        <v>221</v>
      </c>
      <c r="EG47" s="11">
        <v>209</v>
      </c>
      <c r="EH47" s="11">
        <v>189</v>
      </c>
      <c r="EI47" s="11">
        <v>201</v>
      </c>
      <c r="EJ47" s="11">
        <v>244</v>
      </c>
      <c r="EK47" s="11">
        <v>220</v>
      </c>
      <c r="EL47" s="11">
        <v>232</v>
      </c>
      <c r="EM47" s="11" t="e">
        <v>#N/A</v>
      </c>
      <c r="EN47" s="11">
        <v>1169</v>
      </c>
      <c r="EO47" s="11">
        <v>1128</v>
      </c>
      <c r="EP47" s="11">
        <v>1171</v>
      </c>
      <c r="EQ47" s="11">
        <v>1328</v>
      </c>
      <c r="ER47" s="11">
        <v>1386</v>
      </c>
      <c r="ES47" s="11">
        <v>1138</v>
      </c>
      <c r="ET47" s="11">
        <v>916</v>
      </c>
      <c r="EU47" s="11">
        <v>1038</v>
      </c>
      <c r="EV47" s="11">
        <v>1038</v>
      </c>
      <c r="EW47" s="11">
        <v>1013</v>
      </c>
      <c r="EX47" s="11">
        <v>1043</v>
      </c>
      <c r="EY47" s="11">
        <v>1132</v>
      </c>
      <c r="EZ47" s="11">
        <v>1212</v>
      </c>
      <c r="FA47" s="11">
        <v>1224</v>
      </c>
      <c r="FB47" s="11">
        <v>1374</v>
      </c>
      <c r="FC47" s="11">
        <v>1400</v>
      </c>
      <c r="FD47" s="11">
        <v>1564</v>
      </c>
      <c r="FE47" s="11">
        <v>1162</v>
      </c>
      <c r="FF47" s="11">
        <v>1051</v>
      </c>
      <c r="FG47" s="11">
        <v>1095</v>
      </c>
      <c r="FH47" s="11">
        <v>1027</v>
      </c>
      <c r="FI47" s="11">
        <v>1065</v>
      </c>
      <c r="FJ47" s="11">
        <v>1330</v>
      </c>
      <c r="FK47" s="11">
        <v>1156</v>
      </c>
      <c r="FL47" s="11">
        <v>1132</v>
      </c>
      <c r="FM47" s="11" t="e">
        <v>#N/A</v>
      </c>
      <c r="FN47" s="11">
        <v>868</v>
      </c>
      <c r="FO47" s="11">
        <v>964</v>
      </c>
      <c r="FP47" s="11">
        <v>973</v>
      </c>
      <c r="FQ47" s="11">
        <v>1057</v>
      </c>
      <c r="FR47" s="11">
        <v>1157</v>
      </c>
      <c r="FS47" s="11">
        <v>1229</v>
      </c>
      <c r="FT47" s="11">
        <v>972</v>
      </c>
      <c r="FU47" s="11">
        <v>1023</v>
      </c>
      <c r="FV47" s="11">
        <v>1170</v>
      </c>
      <c r="FW47" s="11">
        <v>1047</v>
      </c>
      <c r="FX47" s="11">
        <v>1276</v>
      </c>
      <c r="FY47" s="11">
        <v>1148</v>
      </c>
      <c r="FZ47" s="11">
        <v>1106</v>
      </c>
      <c r="GA47" s="11">
        <v>1215</v>
      </c>
      <c r="GB47" s="11">
        <v>1283</v>
      </c>
      <c r="GC47" s="11">
        <v>1321</v>
      </c>
      <c r="GD47" s="11">
        <v>1468</v>
      </c>
      <c r="GE47" s="11">
        <v>1134</v>
      </c>
      <c r="GF47" s="11">
        <v>1068</v>
      </c>
      <c r="GG47" s="11">
        <v>1012</v>
      </c>
      <c r="GH47" s="11">
        <v>1032</v>
      </c>
      <c r="GI47" s="11">
        <v>1025</v>
      </c>
      <c r="GJ47" s="11">
        <v>1037</v>
      </c>
      <c r="GK47" s="11">
        <v>1111</v>
      </c>
      <c r="GL47" s="11">
        <v>1036</v>
      </c>
      <c r="GM47" s="11" t="e">
        <v>#N/A</v>
      </c>
      <c r="GN47">
        <v>20256</v>
      </c>
      <c r="GO47">
        <v>20303</v>
      </c>
      <c r="GP47">
        <v>20340</v>
      </c>
      <c r="GQ47">
        <v>20362</v>
      </c>
      <c r="GR47">
        <v>20395</v>
      </c>
      <c r="GS47">
        <v>20414</v>
      </c>
      <c r="GT47">
        <v>20425</v>
      </c>
      <c r="GU47">
        <v>20430</v>
      </c>
      <c r="GV47">
        <v>20429</v>
      </c>
      <c r="GW47">
        <v>20427</v>
      </c>
      <c r="GX47">
        <v>20415</v>
      </c>
      <c r="GY47">
        <v>20391</v>
      </c>
      <c r="GZ47">
        <v>20359</v>
      </c>
      <c r="HA47">
        <v>20315</v>
      </c>
      <c r="HB47">
        <v>20267</v>
      </c>
      <c r="HC47">
        <v>20203</v>
      </c>
      <c r="HD47">
        <v>20136</v>
      </c>
      <c r="HE47">
        <v>20062</v>
      </c>
      <c r="HF47">
        <v>19991</v>
      </c>
      <c r="HG47">
        <v>19914</v>
      </c>
      <c r="HH47">
        <v>19827</v>
      </c>
      <c r="HI47">
        <v>19739</v>
      </c>
      <c r="HJ47">
        <v>19648</v>
      </c>
      <c r="HK47">
        <v>19563</v>
      </c>
      <c r="HL47">
        <v>19480</v>
      </c>
      <c r="HM47">
        <v>19394</v>
      </c>
      <c r="HN47">
        <v>19316</v>
      </c>
      <c r="HO47">
        <v>46.94</v>
      </c>
      <c r="HP47">
        <v>47.03</v>
      </c>
      <c r="HQ47">
        <v>47.21</v>
      </c>
      <c r="HR47">
        <v>47.27</v>
      </c>
      <c r="HS47">
        <v>47.39</v>
      </c>
      <c r="HT47">
        <v>47.51</v>
      </c>
      <c r="HU47">
        <v>47.59</v>
      </c>
      <c r="HV47">
        <v>47.66</v>
      </c>
      <c r="HW47">
        <v>47.74</v>
      </c>
      <c r="HX47">
        <v>47.93</v>
      </c>
      <c r="HY47">
        <v>48.12</v>
      </c>
      <c r="HZ47">
        <v>48.27</v>
      </c>
      <c r="IA47">
        <v>48.44</v>
      </c>
      <c r="IB47">
        <v>48.59</v>
      </c>
      <c r="IC47">
        <v>48.76</v>
      </c>
      <c r="ID47">
        <v>48.96</v>
      </c>
      <c r="IE47">
        <v>49.09</v>
      </c>
      <c r="IF47">
        <v>49.2</v>
      </c>
      <c r="IG47">
        <v>49.36</v>
      </c>
      <c r="IH47">
        <v>49.47</v>
      </c>
      <c r="II47">
        <v>49.51</v>
      </c>
      <c r="IJ47">
        <v>49.55</v>
      </c>
      <c r="IK47">
        <v>49.61</v>
      </c>
      <c r="IL47">
        <v>49.65</v>
      </c>
      <c r="IM47">
        <v>49.69</v>
      </c>
      <c r="IN47">
        <v>49.69</v>
      </c>
      <c r="IO47">
        <v>49.71</v>
      </c>
      <c r="IP47">
        <v>202</v>
      </c>
      <c r="IQ47">
        <v>195</v>
      </c>
      <c r="IR47">
        <v>189</v>
      </c>
      <c r="IS47">
        <v>187</v>
      </c>
      <c r="IT47">
        <v>185</v>
      </c>
      <c r="IU47">
        <v>181</v>
      </c>
      <c r="IV47">
        <v>179</v>
      </c>
      <c r="IW47">
        <v>175</v>
      </c>
      <c r="IX47">
        <v>173</v>
      </c>
      <c r="IY47">
        <v>171</v>
      </c>
      <c r="IZ47">
        <v>168</v>
      </c>
      <c r="JA47">
        <v>167</v>
      </c>
      <c r="JB47">
        <v>165</v>
      </c>
      <c r="JC47">
        <v>163</v>
      </c>
      <c r="JD47">
        <v>162</v>
      </c>
      <c r="JE47">
        <v>160</v>
      </c>
      <c r="JF47">
        <v>159</v>
      </c>
      <c r="JG47">
        <v>159</v>
      </c>
      <c r="JH47">
        <v>158</v>
      </c>
      <c r="JI47">
        <v>158</v>
      </c>
      <c r="JJ47">
        <v>158</v>
      </c>
      <c r="JK47">
        <v>158</v>
      </c>
      <c r="JL47">
        <v>160</v>
      </c>
      <c r="JM47">
        <v>161</v>
      </c>
      <c r="JN47">
        <v>162</v>
      </c>
      <c r="JO47">
        <v>163</v>
      </c>
      <c r="JP47">
        <v>163</v>
      </c>
      <c r="JQ47">
        <v>215</v>
      </c>
      <c r="JR47">
        <v>213</v>
      </c>
      <c r="JS47">
        <v>216</v>
      </c>
      <c r="JT47">
        <v>222</v>
      </c>
      <c r="JU47">
        <v>228</v>
      </c>
      <c r="JV47">
        <v>232</v>
      </c>
      <c r="JW47">
        <v>240</v>
      </c>
      <c r="JX47">
        <v>243</v>
      </c>
      <c r="JY47">
        <v>247</v>
      </c>
      <c r="JZ47">
        <v>246</v>
      </c>
      <c r="KA47">
        <v>251</v>
      </c>
      <c r="KB47">
        <v>255</v>
      </c>
      <c r="KC47">
        <v>259</v>
      </c>
      <c r="KD47">
        <v>262</v>
      </c>
      <c r="KE47">
        <v>265</v>
      </c>
      <c r="KF47">
        <v>276</v>
      </c>
      <c r="KG47">
        <v>276</v>
      </c>
      <c r="KH47">
        <v>283</v>
      </c>
      <c r="KI47">
        <v>286</v>
      </c>
      <c r="KJ47">
        <v>291</v>
      </c>
      <c r="KK47">
        <v>300</v>
      </c>
      <c r="KL47">
        <v>305</v>
      </c>
      <c r="KM47">
        <v>309</v>
      </c>
      <c r="KN47">
        <v>307</v>
      </c>
      <c r="KO47">
        <v>308</v>
      </c>
      <c r="KP47">
        <v>310</v>
      </c>
      <c r="KQ47">
        <v>306</v>
      </c>
      <c r="KR47">
        <v>61</v>
      </c>
      <c r="KS47">
        <v>65</v>
      </c>
      <c r="KT47">
        <v>64</v>
      </c>
      <c r="KU47">
        <v>57</v>
      </c>
      <c r="KV47">
        <v>76</v>
      </c>
      <c r="KW47">
        <v>70</v>
      </c>
      <c r="KX47">
        <v>72</v>
      </c>
      <c r="KY47">
        <v>73</v>
      </c>
      <c r="KZ47">
        <v>73</v>
      </c>
      <c r="LA47">
        <v>73</v>
      </c>
      <c r="LB47">
        <v>71</v>
      </c>
      <c r="LC47">
        <v>64</v>
      </c>
      <c r="LD47">
        <v>62</v>
      </c>
      <c r="LE47">
        <v>55</v>
      </c>
      <c r="LF47">
        <v>55</v>
      </c>
      <c r="LG47">
        <v>52</v>
      </c>
      <c r="LH47">
        <v>50</v>
      </c>
      <c r="LI47">
        <v>50</v>
      </c>
      <c r="LJ47">
        <v>57</v>
      </c>
      <c r="LK47">
        <v>56</v>
      </c>
      <c r="LL47">
        <v>55</v>
      </c>
      <c r="LM47">
        <v>59</v>
      </c>
      <c r="LN47">
        <v>58</v>
      </c>
      <c r="LO47">
        <v>61</v>
      </c>
      <c r="LP47">
        <v>63</v>
      </c>
      <c r="LQ47">
        <v>61</v>
      </c>
      <c r="LR47">
        <v>65</v>
      </c>
    </row>
    <row r="48" spans="2:330" x14ac:dyDescent="0.35">
      <c r="B48" s="2" t="s">
        <v>51</v>
      </c>
      <c r="C48" s="1" t="s">
        <v>352</v>
      </c>
      <c r="D48" s="1" t="s">
        <v>162</v>
      </c>
      <c r="E48" s="1">
        <v>5558036</v>
      </c>
      <c r="F48" s="11">
        <v>6238</v>
      </c>
      <c r="G48" s="11">
        <v>5906</v>
      </c>
      <c r="H48" s="11">
        <v>6566</v>
      </c>
      <c r="I48" s="11">
        <v>8329</v>
      </c>
      <c r="J48" t="e">
        <v>#N/A</v>
      </c>
      <c r="K48" t="e">
        <v>#N/A</v>
      </c>
      <c r="L48" s="11">
        <v>38</v>
      </c>
      <c r="M48" s="11">
        <v>87</v>
      </c>
      <c r="N48" s="11">
        <v>11721</v>
      </c>
      <c r="O48" s="11">
        <v>11845</v>
      </c>
      <c r="P48" s="11">
        <v>11930</v>
      </c>
      <c r="Q48" s="11">
        <v>12027</v>
      </c>
      <c r="R48" s="11">
        <v>12168</v>
      </c>
      <c r="S48" s="11">
        <v>12252</v>
      </c>
      <c r="T48" s="11">
        <v>12307</v>
      </c>
      <c r="U48" s="11">
        <v>12287</v>
      </c>
      <c r="V48" s="11">
        <v>12257</v>
      </c>
      <c r="W48" s="11">
        <v>12236</v>
      </c>
      <c r="X48" s="11">
        <v>12215</v>
      </c>
      <c r="Y48" s="11">
        <v>12075</v>
      </c>
      <c r="Z48" s="11">
        <v>12134</v>
      </c>
      <c r="AA48" s="11">
        <v>12182</v>
      </c>
      <c r="AB48" s="11">
        <v>12273</v>
      </c>
      <c r="AC48" s="11">
        <v>12490</v>
      </c>
      <c r="AD48" s="11">
        <v>12470</v>
      </c>
      <c r="AE48" s="11">
        <v>12674</v>
      </c>
      <c r="AF48" s="11">
        <v>12846</v>
      </c>
      <c r="AG48" s="11">
        <v>12923</v>
      </c>
      <c r="AH48" s="11">
        <v>13014</v>
      </c>
      <c r="AI48" s="11">
        <v>13040</v>
      </c>
      <c r="AJ48" s="11">
        <v>12994</v>
      </c>
      <c r="AK48" s="11">
        <v>13041</v>
      </c>
      <c r="AL48" s="11">
        <v>13175</v>
      </c>
      <c r="AM48" s="11" t="e">
        <v>#N/A</v>
      </c>
      <c r="AN48" s="22">
        <v>39.14</v>
      </c>
      <c r="AO48" s="22">
        <v>39.72</v>
      </c>
      <c r="AP48" s="22">
        <v>40.17</v>
      </c>
      <c r="AQ48" s="22">
        <v>40.78</v>
      </c>
      <c r="AR48" s="22">
        <v>41.28</v>
      </c>
      <c r="AS48" s="22">
        <v>41.84</v>
      </c>
      <c r="AT48" s="22">
        <v>42.58</v>
      </c>
      <c r="AU48" s="22">
        <v>43.27</v>
      </c>
      <c r="AV48" s="22">
        <v>44.07</v>
      </c>
      <c r="AW48" s="22">
        <v>44.81</v>
      </c>
      <c r="AX48" s="22">
        <v>45.59</v>
      </c>
      <c r="AY48" s="22">
        <v>46.82</v>
      </c>
      <c r="AZ48" s="22">
        <v>47.42</v>
      </c>
      <c r="BA48" s="22">
        <v>47.9</v>
      </c>
      <c r="BB48" s="22">
        <v>48.44</v>
      </c>
      <c r="BC48" s="22">
        <v>48.68</v>
      </c>
      <c r="BD48" s="22">
        <v>49.58</v>
      </c>
      <c r="BE48" s="22">
        <v>49.74</v>
      </c>
      <c r="BF48" s="22">
        <v>49.99</v>
      </c>
      <c r="BG48" s="22">
        <v>50.34</v>
      </c>
      <c r="BH48" s="22">
        <v>50.8</v>
      </c>
      <c r="BI48" s="22">
        <v>51.2</v>
      </c>
      <c r="BJ48" s="22">
        <v>50.61</v>
      </c>
      <c r="BK48" s="22">
        <v>50.84</v>
      </c>
      <c r="BL48" s="22">
        <v>50.92</v>
      </c>
      <c r="BM48" s="22" t="e">
        <v>#N/A</v>
      </c>
      <c r="BN48" s="11">
        <v>403</v>
      </c>
      <c r="BO48" s="11">
        <v>384</v>
      </c>
      <c r="BP48" s="11">
        <v>420</v>
      </c>
      <c r="BQ48" s="11">
        <v>393</v>
      </c>
      <c r="BR48" s="11">
        <v>375</v>
      </c>
      <c r="BS48" s="11">
        <v>387</v>
      </c>
      <c r="BT48" s="11">
        <v>375</v>
      </c>
      <c r="BU48" s="11">
        <v>363</v>
      </c>
      <c r="BV48" s="11">
        <v>343</v>
      </c>
      <c r="BW48" s="11">
        <v>328</v>
      </c>
      <c r="BX48" s="11">
        <v>313</v>
      </c>
      <c r="BY48" s="11">
        <v>211</v>
      </c>
      <c r="BZ48" s="11">
        <v>220</v>
      </c>
      <c r="CA48" s="11">
        <v>242</v>
      </c>
      <c r="CB48" s="11">
        <v>281</v>
      </c>
      <c r="CC48" s="11">
        <v>433</v>
      </c>
      <c r="CD48" s="11">
        <v>335</v>
      </c>
      <c r="CE48" s="11">
        <v>450</v>
      </c>
      <c r="CF48" s="11">
        <v>522</v>
      </c>
      <c r="CG48" s="11">
        <v>525</v>
      </c>
      <c r="CH48" s="11">
        <v>525</v>
      </c>
      <c r="CI48" s="11">
        <v>548</v>
      </c>
      <c r="CJ48" s="11">
        <v>716</v>
      </c>
      <c r="CK48" s="11">
        <v>789</v>
      </c>
      <c r="CL48" s="11">
        <v>873</v>
      </c>
      <c r="CM48" s="11" t="e">
        <v>#N/A</v>
      </c>
      <c r="CN48" s="11">
        <v>117</v>
      </c>
      <c r="CO48" s="11">
        <v>99</v>
      </c>
      <c r="CP48" s="11">
        <v>107</v>
      </c>
      <c r="CQ48" s="11">
        <v>101</v>
      </c>
      <c r="CR48" s="11">
        <v>91</v>
      </c>
      <c r="CS48" s="11">
        <v>96</v>
      </c>
      <c r="CT48" s="11">
        <v>101</v>
      </c>
      <c r="CU48" s="11">
        <v>73</v>
      </c>
      <c r="CV48" s="11">
        <v>86</v>
      </c>
      <c r="CW48" s="11">
        <v>73</v>
      </c>
      <c r="CX48" s="11">
        <v>68</v>
      </c>
      <c r="CY48" s="11">
        <v>66</v>
      </c>
      <c r="CZ48">
        <v>74</v>
      </c>
      <c r="DA48" s="11">
        <v>76</v>
      </c>
      <c r="DB48">
        <v>87</v>
      </c>
      <c r="DC48" s="11">
        <v>101</v>
      </c>
      <c r="DD48" s="11">
        <v>96</v>
      </c>
      <c r="DE48" s="11">
        <v>97</v>
      </c>
      <c r="DF48" s="11">
        <v>103</v>
      </c>
      <c r="DG48" s="11">
        <v>122</v>
      </c>
      <c r="DH48" s="11">
        <v>103</v>
      </c>
      <c r="DI48" s="11">
        <v>126</v>
      </c>
      <c r="DJ48" s="11">
        <v>118</v>
      </c>
      <c r="DK48" s="11">
        <v>88</v>
      </c>
      <c r="DL48" s="11">
        <v>87</v>
      </c>
      <c r="DM48" s="11" t="e">
        <v>#N/A</v>
      </c>
      <c r="DN48" s="11">
        <v>89</v>
      </c>
      <c r="DO48" s="11">
        <v>87</v>
      </c>
      <c r="DP48" s="11">
        <v>101</v>
      </c>
      <c r="DQ48" s="11">
        <v>103</v>
      </c>
      <c r="DR48" s="11">
        <v>108</v>
      </c>
      <c r="DS48" s="11">
        <v>109</v>
      </c>
      <c r="DT48" s="11">
        <v>99</v>
      </c>
      <c r="DU48" s="11">
        <v>113</v>
      </c>
      <c r="DV48" s="11">
        <v>123</v>
      </c>
      <c r="DW48" s="11">
        <v>114</v>
      </c>
      <c r="DX48" s="11">
        <v>94</v>
      </c>
      <c r="DY48" s="11">
        <v>107</v>
      </c>
      <c r="DZ48" s="11">
        <v>114</v>
      </c>
      <c r="EA48" s="11">
        <v>128</v>
      </c>
      <c r="EB48" s="11">
        <v>121</v>
      </c>
      <c r="EC48" s="11">
        <v>115</v>
      </c>
      <c r="ED48" s="11">
        <v>103</v>
      </c>
      <c r="EE48" s="11">
        <v>151</v>
      </c>
      <c r="EF48" s="11">
        <v>149</v>
      </c>
      <c r="EG48" s="11">
        <v>135</v>
      </c>
      <c r="EH48" s="11">
        <v>124</v>
      </c>
      <c r="EI48" s="11">
        <v>153</v>
      </c>
      <c r="EJ48" s="11">
        <v>163</v>
      </c>
      <c r="EK48" s="11">
        <v>168</v>
      </c>
      <c r="EL48" s="11">
        <v>127</v>
      </c>
      <c r="EM48" s="11" t="e">
        <v>#N/A</v>
      </c>
      <c r="EN48" s="11">
        <v>863</v>
      </c>
      <c r="EO48" s="11">
        <v>659</v>
      </c>
      <c r="EP48" s="11">
        <v>592</v>
      </c>
      <c r="EQ48" s="11">
        <v>608</v>
      </c>
      <c r="ER48" s="11">
        <v>609</v>
      </c>
      <c r="ES48" s="11">
        <v>494</v>
      </c>
      <c r="ET48" s="11">
        <v>540</v>
      </c>
      <c r="EU48" s="11">
        <v>524</v>
      </c>
      <c r="EV48" s="11">
        <v>511</v>
      </c>
      <c r="EW48" s="11">
        <v>570</v>
      </c>
      <c r="EX48" s="11">
        <v>500</v>
      </c>
      <c r="EY48" s="11">
        <v>535</v>
      </c>
      <c r="EZ48" s="11">
        <v>614</v>
      </c>
      <c r="FA48" s="11">
        <v>657</v>
      </c>
      <c r="FB48" s="11">
        <v>658</v>
      </c>
      <c r="FC48" s="11">
        <v>789</v>
      </c>
      <c r="FD48" s="11">
        <v>617</v>
      </c>
      <c r="FE48" s="11">
        <v>838</v>
      </c>
      <c r="FF48" s="11">
        <v>719</v>
      </c>
      <c r="FG48" s="11">
        <v>712</v>
      </c>
      <c r="FH48" s="11">
        <v>691</v>
      </c>
      <c r="FI48" s="11">
        <v>634</v>
      </c>
      <c r="FJ48" s="11">
        <v>858</v>
      </c>
      <c r="FK48" s="11">
        <v>755</v>
      </c>
      <c r="FL48" s="11">
        <v>741</v>
      </c>
      <c r="FM48" s="11" t="e">
        <v>#N/A</v>
      </c>
      <c r="FN48" s="11">
        <v>514</v>
      </c>
      <c r="FO48" s="11">
        <v>547</v>
      </c>
      <c r="FP48" s="11">
        <v>513</v>
      </c>
      <c r="FQ48" s="11">
        <v>509</v>
      </c>
      <c r="FR48" s="11">
        <v>451</v>
      </c>
      <c r="FS48" s="11">
        <v>397</v>
      </c>
      <c r="FT48" s="11">
        <v>487</v>
      </c>
      <c r="FU48" s="11">
        <v>502</v>
      </c>
      <c r="FV48" s="11">
        <v>504</v>
      </c>
      <c r="FW48" s="11">
        <v>550</v>
      </c>
      <c r="FX48" s="11">
        <v>495</v>
      </c>
      <c r="FY48" s="11">
        <v>554</v>
      </c>
      <c r="FZ48" s="11">
        <v>512</v>
      </c>
      <c r="GA48" s="11">
        <v>561</v>
      </c>
      <c r="GB48" s="11">
        <v>535</v>
      </c>
      <c r="GC48" s="11">
        <v>557</v>
      </c>
      <c r="GD48" s="11">
        <v>629</v>
      </c>
      <c r="GE48" s="11">
        <v>580</v>
      </c>
      <c r="GF48" s="11">
        <v>496</v>
      </c>
      <c r="GG48" s="11">
        <v>617</v>
      </c>
      <c r="GH48" s="11">
        <v>576</v>
      </c>
      <c r="GI48" s="11">
        <v>586</v>
      </c>
      <c r="GJ48" s="11">
        <v>606</v>
      </c>
      <c r="GK48" s="11">
        <v>630</v>
      </c>
      <c r="GL48" s="11">
        <v>560</v>
      </c>
      <c r="GM48" s="11" t="e">
        <v>#N/A</v>
      </c>
      <c r="GN48">
        <v>13139</v>
      </c>
      <c r="GO48">
        <v>13244</v>
      </c>
      <c r="GP48">
        <v>13347</v>
      </c>
      <c r="GQ48">
        <v>13449</v>
      </c>
      <c r="GR48">
        <v>13553</v>
      </c>
      <c r="GS48">
        <v>13650</v>
      </c>
      <c r="GT48">
        <v>13736</v>
      </c>
      <c r="GU48">
        <v>13815</v>
      </c>
      <c r="GV48">
        <v>13896</v>
      </c>
      <c r="GW48">
        <v>13979</v>
      </c>
      <c r="GX48">
        <v>14063</v>
      </c>
      <c r="GY48">
        <v>14123</v>
      </c>
      <c r="GZ48">
        <v>14168</v>
      </c>
      <c r="HA48">
        <v>14208</v>
      </c>
      <c r="HB48">
        <v>14236</v>
      </c>
      <c r="HC48">
        <v>14259</v>
      </c>
      <c r="HD48">
        <v>14282</v>
      </c>
      <c r="HE48">
        <v>14292</v>
      </c>
      <c r="HF48">
        <v>14300</v>
      </c>
      <c r="HG48">
        <v>14305</v>
      </c>
      <c r="HH48">
        <v>14310</v>
      </c>
      <c r="HI48">
        <v>14308</v>
      </c>
      <c r="HJ48">
        <v>14297</v>
      </c>
      <c r="HK48">
        <v>14288</v>
      </c>
      <c r="HL48">
        <v>14273</v>
      </c>
      <c r="HM48">
        <v>14263</v>
      </c>
      <c r="HN48">
        <v>14244</v>
      </c>
      <c r="HO48">
        <v>50.86</v>
      </c>
      <c r="HP48">
        <v>50.88</v>
      </c>
      <c r="HQ48">
        <v>50.66</v>
      </c>
      <c r="HR48">
        <v>50.42</v>
      </c>
      <c r="HS48">
        <v>50.31</v>
      </c>
      <c r="HT48">
        <v>50.32</v>
      </c>
      <c r="HU48">
        <v>50.32</v>
      </c>
      <c r="HV48">
        <v>50.32</v>
      </c>
      <c r="HW48">
        <v>50.38</v>
      </c>
      <c r="HX48">
        <v>50.41</v>
      </c>
      <c r="HY48">
        <v>50.46</v>
      </c>
      <c r="HZ48">
        <v>50.52</v>
      </c>
      <c r="IA48">
        <v>50.61</v>
      </c>
      <c r="IB48">
        <v>50.78</v>
      </c>
      <c r="IC48">
        <v>50.95</v>
      </c>
      <c r="ID48">
        <v>51.11</v>
      </c>
      <c r="IE48">
        <v>51.25</v>
      </c>
      <c r="IF48">
        <v>51.4</v>
      </c>
      <c r="IG48">
        <v>51.56</v>
      </c>
      <c r="IH48">
        <v>51.71</v>
      </c>
      <c r="II48">
        <v>51.83</v>
      </c>
      <c r="IJ48">
        <v>51.94</v>
      </c>
      <c r="IK48">
        <v>52.04</v>
      </c>
      <c r="IL48">
        <v>52.11</v>
      </c>
      <c r="IM48">
        <v>52.15</v>
      </c>
      <c r="IN48">
        <v>52.21</v>
      </c>
      <c r="IO48">
        <v>52.26</v>
      </c>
      <c r="IP48">
        <v>88</v>
      </c>
      <c r="IQ48">
        <v>99</v>
      </c>
      <c r="IR48">
        <v>107</v>
      </c>
      <c r="IS48">
        <v>107</v>
      </c>
      <c r="IT48">
        <v>107</v>
      </c>
      <c r="IU48">
        <v>106</v>
      </c>
      <c r="IV48">
        <v>105</v>
      </c>
      <c r="IW48">
        <v>105</v>
      </c>
      <c r="IX48">
        <v>103</v>
      </c>
      <c r="IY48">
        <v>102</v>
      </c>
      <c r="IZ48">
        <v>101</v>
      </c>
      <c r="JA48">
        <v>99</v>
      </c>
      <c r="JB48">
        <v>99</v>
      </c>
      <c r="JC48">
        <v>99</v>
      </c>
      <c r="JD48">
        <v>97</v>
      </c>
      <c r="JE48">
        <v>97</v>
      </c>
      <c r="JF48">
        <v>97</v>
      </c>
      <c r="JG48">
        <v>97</v>
      </c>
      <c r="JH48">
        <v>97</v>
      </c>
      <c r="JI48">
        <v>98</v>
      </c>
      <c r="JJ48">
        <v>99</v>
      </c>
      <c r="JK48">
        <v>99</v>
      </c>
      <c r="JL48">
        <v>100</v>
      </c>
      <c r="JM48">
        <v>101</v>
      </c>
      <c r="JN48">
        <v>102</v>
      </c>
      <c r="JO48">
        <v>103</v>
      </c>
      <c r="JP48">
        <v>103</v>
      </c>
      <c r="JQ48">
        <v>149</v>
      </c>
      <c r="JR48">
        <v>149</v>
      </c>
      <c r="JS48">
        <v>157</v>
      </c>
      <c r="JT48">
        <v>157</v>
      </c>
      <c r="JU48">
        <v>158</v>
      </c>
      <c r="JV48">
        <v>158</v>
      </c>
      <c r="JW48">
        <v>163</v>
      </c>
      <c r="JX48">
        <v>165</v>
      </c>
      <c r="JY48">
        <v>162</v>
      </c>
      <c r="JZ48">
        <v>161</v>
      </c>
      <c r="KA48">
        <v>162</v>
      </c>
      <c r="KB48">
        <v>166</v>
      </c>
      <c r="KC48">
        <v>171</v>
      </c>
      <c r="KD48">
        <v>174</v>
      </c>
      <c r="KE48">
        <v>181</v>
      </c>
      <c r="KF48">
        <v>184</v>
      </c>
      <c r="KG48">
        <v>187</v>
      </c>
      <c r="KH48">
        <v>196</v>
      </c>
      <c r="KI48">
        <v>195</v>
      </c>
      <c r="KJ48">
        <v>197</v>
      </c>
      <c r="KK48">
        <v>203</v>
      </c>
      <c r="KL48">
        <v>204</v>
      </c>
      <c r="KM48">
        <v>209</v>
      </c>
      <c r="KN48">
        <v>212</v>
      </c>
      <c r="KO48">
        <v>216</v>
      </c>
      <c r="KP48">
        <v>216</v>
      </c>
      <c r="KQ48">
        <v>221</v>
      </c>
      <c r="KR48">
        <v>159</v>
      </c>
      <c r="KS48">
        <v>155</v>
      </c>
      <c r="KT48">
        <v>153</v>
      </c>
      <c r="KU48">
        <v>152</v>
      </c>
      <c r="KV48">
        <v>155</v>
      </c>
      <c r="KW48">
        <v>149</v>
      </c>
      <c r="KX48">
        <v>144</v>
      </c>
      <c r="KY48">
        <v>139</v>
      </c>
      <c r="KZ48">
        <v>140</v>
      </c>
      <c r="LA48">
        <v>142</v>
      </c>
      <c r="LB48">
        <v>145</v>
      </c>
      <c r="LC48">
        <v>127</v>
      </c>
      <c r="LD48">
        <v>117</v>
      </c>
      <c r="LE48">
        <v>115</v>
      </c>
      <c r="LF48">
        <v>112</v>
      </c>
      <c r="LG48">
        <v>110</v>
      </c>
      <c r="LH48">
        <v>113</v>
      </c>
      <c r="LI48">
        <v>109</v>
      </c>
      <c r="LJ48">
        <v>106</v>
      </c>
      <c r="LK48">
        <v>104</v>
      </c>
      <c r="LL48">
        <v>109</v>
      </c>
      <c r="LM48">
        <v>103</v>
      </c>
      <c r="LN48">
        <v>98</v>
      </c>
      <c r="LO48">
        <v>102</v>
      </c>
      <c r="LP48">
        <v>99</v>
      </c>
      <c r="LQ48">
        <v>103</v>
      </c>
      <c r="LR48">
        <v>99</v>
      </c>
    </row>
    <row r="49" spans="2:330" x14ac:dyDescent="0.35">
      <c r="B49" s="2" t="s">
        <v>52</v>
      </c>
      <c r="C49" s="1" t="s">
        <v>353</v>
      </c>
      <c r="D49" s="1" t="s">
        <v>163</v>
      </c>
      <c r="E49" s="1">
        <v>5558040</v>
      </c>
      <c r="F49" s="11">
        <v>8324</v>
      </c>
      <c r="G49" s="11">
        <v>7964</v>
      </c>
      <c r="H49" s="11">
        <v>8560</v>
      </c>
      <c r="I49" s="11">
        <v>9538</v>
      </c>
      <c r="J49" t="e">
        <v>#N/A</v>
      </c>
      <c r="K49" t="e">
        <v>#N/A</v>
      </c>
      <c r="L49" s="11">
        <v>50</v>
      </c>
      <c r="M49" s="11">
        <v>66</v>
      </c>
      <c r="N49" s="11">
        <v>10951</v>
      </c>
      <c r="O49" s="11">
        <v>10922</v>
      </c>
      <c r="P49" s="11">
        <v>11006</v>
      </c>
      <c r="Q49" s="11">
        <v>11023</v>
      </c>
      <c r="R49" s="11">
        <v>10977</v>
      </c>
      <c r="S49" s="11">
        <v>10991</v>
      </c>
      <c r="T49" s="11">
        <v>10939</v>
      </c>
      <c r="U49" s="11">
        <v>10923</v>
      </c>
      <c r="V49" s="11">
        <v>10914</v>
      </c>
      <c r="W49" s="11">
        <v>10898</v>
      </c>
      <c r="X49" s="11">
        <v>10905</v>
      </c>
      <c r="Y49" s="11">
        <v>10477</v>
      </c>
      <c r="Z49" s="11">
        <v>10716</v>
      </c>
      <c r="AA49" s="11">
        <v>10614</v>
      </c>
      <c r="AB49" s="11">
        <v>10664</v>
      </c>
      <c r="AC49" s="11">
        <v>10712</v>
      </c>
      <c r="AD49" s="11">
        <v>10656</v>
      </c>
      <c r="AE49" s="11">
        <v>10716</v>
      </c>
      <c r="AF49" s="11">
        <v>10806</v>
      </c>
      <c r="AG49" s="11">
        <v>10754</v>
      </c>
      <c r="AH49" s="11">
        <v>10810</v>
      </c>
      <c r="AI49" s="11">
        <v>10806</v>
      </c>
      <c r="AJ49" s="11">
        <v>11111</v>
      </c>
      <c r="AK49" s="11">
        <v>11173</v>
      </c>
      <c r="AL49" s="11">
        <v>11249</v>
      </c>
      <c r="AM49" s="11" t="e">
        <v>#N/A</v>
      </c>
      <c r="AN49" s="22">
        <v>35.619999999999997</v>
      </c>
      <c r="AO49" s="22">
        <v>36.369999999999997</v>
      </c>
      <c r="AP49" s="22">
        <v>36.840000000000003</v>
      </c>
      <c r="AQ49" s="22">
        <v>37.299999999999997</v>
      </c>
      <c r="AR49" s="22">
        <v>37.909999999999997</v>
      </c>
      <c r="AS49" s="22">
        <v>38.409999999999997</v>
      </c>
      <c r="AT49" s="22">
        <v>39.25</v>
      </c>
      <c r="AU49" s="22">
        <v>39.880000000000003</v>
      </c>
      <c r="AV49" s="22">
        <v>40.53</v>
      </c>
      <c r="AW49" s="22">
        <v>41.11</v>
      </c>
      <c r="AX49" s="22">
        <v>41.71</v>
      </c>
      <c r="AY49" s="22">
        <v>43.06</v>
      </c>
      <c r="AZ49" s="22">
        <v>43.4</v>
      </c>
      <c r="BA49" s="22">
        <v>44.06</v>
      </c>
      <c r="BB49" s="22">
        <v>44.38</v>
      </c>
      <c r="BC49" s="22">
        <v>44.61</v>
      </c>
      <c r="BD49" s="22">
        <v>44.87</v>
      </c>
      <c r="BE49" s="22">
        <v>45.01</v>
      </c>
      <c r="BF49" s="22">
        <v>44.88</v>
      </c>
      <c r="BG49" s="22">
        <v>45.03</v>
      </c>
      <c r="BH49" s="22">
        <v>45.13</v>
      </c>
      <c r="BI49" s="22">
        <v>45.13</v>
      </c>
      <c r="BJ49" s="22">
        <v>45.33</v>
      </c>
      <c r="BK49" s="22">
        <v>45.21</v>
      </c>
      <c r="BL49" s="22">
        <v>45.16</v>
      </c>
      <c r="BM49" s="22" t="e">
        <v>#N/A</v>
      </c>
      <c r="BN49" s="11">
        <v>422</v>
      </c>
      <c r="BO49" s="11">
        <v>431</v>
      </c>
      <c r="BP49" s="11">
        <v>441</v>
      </c>
      <c r="BQ49" s="11">
        <v>437</v>
      </c>
      <c r="BR49" s="11">
        <v>417</v>
      </c>
      <c r="BS49" s="11">
        <v>428</v>
      </c>
      <c r="BT49" s="11">
        <v>397</v>
      </c>
      <c r="BU49" s="11">
        <v>394</v>
      </c>
      <c r="BV49" s="11">
        <v>411</v>
      </c>
      <c r="BW49" s="11">
        <v>436</v>
      </c>
      <c r="BX49" s="11">
        <v>474</v>
      </c>
      <c r="BY49" s="11">
        <v>279</v>
      </c>
      <c r="BZ49" s="11">
        <v>522</v>
      </c>
      <c r="CA49" s="11">
        <v>539</v>
      </c>
      <c r="CB49" s="11">
        <v>631</v>
      </c>
      <c r="CC49" s="11">
        <v>781</v>
      </c>
      <c r="CD49" s="11">
        <v>779</v>
      </c>
      <c r="CE49" s="11">
        <v>844</v>
      </c>
      <c r="CF49" s="11">
        <v>858</v>
      </c>
      <c r="CG49" s="11">
        <v>821</v>
      </c>
      <c r="CH49" s="11">
        <v>852</v>
      </c>
      <c r="CI49" s="11">
        <v>867</v>
      </c>
      <c r="CJ49" s="11">
        <v>911</v>
      </c>
      <c r="CK49" s="11">
        <v>1015</v>
      </c>
      <c r="CL49" s="11">
        <v>1060</v>
      </c>
      <c r="CM49" s="11" t="e">
        <v>#N/A</v>
      </c>
      <c r="CN49" s="11">
        <v>142</v>
      </c>
      <c r="CO49" s="11">
        <v>124</v>
      </c>
      <c r="CP49" s="11">
        <v>128</v>
      </c>
      <c r="CQ49" s="11">
        <v>108</v>
      </c>
      <c r="CR49" s="11">
        <v>99</v>
      </c>
      <c r="CS49" s="11">
        <v>107</v>
      </c>
      <c r="CT49" s="11">
        <v>106</v>
      </c>
      <c r="CU49" s="11">
        <v>102</v>
      </c>
      <c r="CV49" s="11">
        <v>93</v>
      </c>
      <c r="CW49" s="11">
        <v>109</v>
      </c>
      <c r="CX49" s="11">
        <v>82</v>
      </c>
      <c r="CY49" s="11">
        <v>95</v>
      </c>
      <c r="CZ49">
        <v>93</v>
      </c>
      <c r="DA49" s="11">
        <v>82</v>
      </c>
      <c r="DB49">
        <v>90</v>
      </c>
      <c r="DC49" s="11">
        <v>81</v>
      </c>
      <c r="DD49" s="11">
        <v>122</v>
      </c>
      <c r="DE49" s="11">
        <v>94</v>
      </c>
      <c r="DF49" s="11">
        <v>129</v>
      </c>
      <c r="DG49" s="11">
        <v>113</v>
      </c>
      <c r="DH49" s="11">
        <v>115</v>
      </c>
      <c r="DI49" s="11">
        <v>116</v>
      </c>
      <c r="DJ49" s="11">
        <v>123</v>
      </c>
      <c r="DK49" s="11">
        <v>95</v>
      </c>
      <c r="DL49" s="11">
        <v>100</v>
      </c>
      <c r="DM49" s="11" t="e">
        <v>#N/A</v>
      </c>
      <c r="DN49" s="11">
        <v>100</v>
      </c>
      <c r="DO49" s="11">
        <v>95</v>
      </c>
      <c r="DP49" s="11">
        <v>95</v>
      </c>
      <c r="DQ49" s="11">
        <v>99</v>
      </c>
      <c r="DR49" s="11">
        <v>87</v>
      </c>
      <c r="DS49" s="11">
        <v>96</v>
      </c>
      <c r="DT49" s="11">
        <v>76</v>
      </c>
      <c r="DU49" s="11">
        <v>78</v>
      </c>
      <c r="DV49" s="11">
        <v>96</v>
      </c>
      <c r="DW49" s="11">
        <v>90</v>
      </c>
      <c r="DX49" s="11">
        <v>82</v>
      </c>
      <c r="DY49" s="11">
        <v>91</v>
      </c>
      <c r="DZ49" s="11">
        <v>91</v>
      </c>
      <c r="EA49" s="11">
        <v>95</v>
      </c>
      <c r="EB49" s="11">
        <v>98</v>
      </c>
      <c r="EC49" s="11">
        <v>105</v>
      </c>
      <c r="ED49" s="11">
        <v>98</v>
      </c>
      <c r="EE49" s="11">
        <v>105</v>
      </c>
      <c r="EF49" s="11">
        <v>89</v>
      </c>
      <c r="EG49" s="11">
        <v>106</v>
      </c>
      <c r="EH49" s="11">
        <v>89</v>
      </c>
      <c r="EI49" s="11">
        <v>124</v>
      </c>
      <c r="EJ49" s="11">
        <v>130</v>
      </c>
      <c r="EK49" s="11">
        <v>112</v>
      </c>
      <c r="EL49" s="11">
        <v>103</v>
      </c>
      <c r="EM49" s="11" t="e">
        <v>#N/A</v>
      </c>
      <c r="EN49" s="11">
        <v>448</v>
      </c>
      <c r="EO49" s="11">
        <v>374</v>
      </c>
      <c r="EP49" s="11">
        <v>428</v>
      </c>
      <c r="EQ49" s="11">
        <v>419</v>
      </c>
      <c r="ER49" s="11">
        <v>394</v>
      </c>
      <c r="ES49" s="11">
        <v>383</v>
      </c>
      <c r="ET49" s="11">
        <v>313</v>
      </c>
      <c r="EU49" s="11">
        <v>391</v>
      </c>
      <c r="EV49" s="11">
        <v>425</v>
      </c>
      <c r="EW49" s="11">
        <v>445</v>
      </c>
      <c r="EX49" s="11">
        <v>406</v>
      </c>
      <c r="EY49" s="11">
        <v>438</v>
      </c>
      <c r="EZ49" s="11">
        <v>851</v>
      </c>
      <c r="FA49" s="11">
        <v>707</v>
      </c>
      <c r="FB49" s="11">
        <v>790</v>
      </c>
      <c r="FC49" s="11">
        <v>881</v>
      </c>
      <c r="FD49" s="11">
        <v>592</v>
      </c>
      <c r="FE49" s="11">
        <v>696</v>
      </c>
      <c r="FF49" s="11">
        <v>683</v>
      </c>
      <c r="FG49" s="11">
        <v>684</v>
      </c>
      <c r="FH49" s="11">
        <v>656</v>
      </c>
      <c r="FI49" s="11">
        <v>741</v>
      </c>
      <c r="FJ49" s="11">
        <v>910</v>
      </c>
      <c r="FK49" s="11">
        <v>779</v>
      </c>
      <c r="FL49" s="11">
        <v>793</v>
      </c>
      <c r="FM49" s="11" t="e">
        <v>#N/A</v>
      </c>
      <c r="FN49" s="11">
        <v>462</v>
      </c>
      <c r="FO49" s="11">
        <v>432</v>
      </c>
      <c r="FP49" s="11">
        <v>377</v>
      </c>
      <c r="FQ49" s="11">
        <v>411</v>
      </c>
      <c r="FR49" s="11">
        <v>452</v>
      </c>
      <c r="FS49" s="11">
        <v>380</v>
      </c>
      <c r="FT49" s="11">
        <v>395</v>
      </c>
      <c r="FU49" s="11">
        <v>431</v>
      </c>
      <c r="FV49" s="11">
        <v>431</v>
      </c>
      <c r="FW49" s="11">
        <v>482</v>
      </c>
      <c r="FX49" s="11">
        <v>399</v>
      </c>
      <c r="FY49" s="11">
        <v>533</v>
      </c>
      <c r="FZ49" s="11">
        <v>605</v>
      </c>
      <c r="GA49" s="11">
        <v>785</v>
      </c>
      <c r="GB49" s="11">
        <v>734</v>
      </c>
      <c r="GC49" s="11">
        <v>812</v>
      </c>
      <c r="GD49" s="11">
        <v>676</v>
      </c>
      <c r="GE49" s="11">
        <v>625</v>
      </c>
      <c r="GF49" s="11">
        <v>635</v>
      </c>
      <c r="GG49" s="11">
        <v>746</v>
      </c>
      <c r="GH49" s="11">
        <v>632</v>
      </c>
      <c r="GI49" s="11">
        <v>738</v>
      </c>
      <c r="GJ49" s="11">
        <v>871</v>
      </c>
      <c r="GK49" s="11">
        <v>705</v>
      </c>
      <c r="GL49" s="11">
        <v>715</v>
      </c>
      <c r="GM49" s="11" t="e">
        <v>#N/A</v>
      </c>
      <c r="GN49">
        <v>11195</v>
      </c>
      <c r="GO49">
        <v>11239</v>
      </c>
      <c r="GP49">
        <v>11274</v>
      </c>
      <c r="GQ49">
        <v>11309</v>
      </c>
      <c r="GR49">
        <v>11333</v>
      </c>
      <c r="GS49">
        <v>11362</v>
      </c>
      <c r="GT49">
        <v>11376</v>
      </c>
      <c r="GU49">
        <v>11401</v>
      </c>
      <c r="GV49">
        <v>11416</v>
      </c>
      <c r="GW49">
        <v>11436</v>
      </c>
      <c r="GX49">
        <v>11444</v>
      </c>
      <c r="GY49">
        <v>11441</v>
      </c>
      <c r="GZ49">
        <v>11437</v>
      </c>
      <c r="HA49">
        <v>11438</v>
      </c>
      <c r="HB49">
        <v>11428</v>
      </c>
      <c r="HC49">
        <v>11417</v>
      </c>
      <c r="HD49">
        <v>11397</v>
      </c>
      <c r="HE49">
        <v>11371</v>
      </c>
      <c r="HF49">
        <v>11335</v>
      </c>
      <c r="HG49">
        <v>11304</v>
      </c>
      <c r="HH49">
        <v>11267</v>
      </c>
      <c r="HI49">
        <v>11231</v>
      </c>
      <c r="HJ49">
        <v>11192</v>
      </c>
      <c r="HK49">
        <v>11149</v>
      </c>
      <c r="HL49">
        <v>11107</v>
      </c>
      <c r="HM49">
        <v>11066</v>
      </c>
      <c r="HN49">
        <v>11024</v>
      </c>
      <c r="HO49">
        <v>45.23</v>
      </c>
      <c r="HP49">
        <v>45.11</v>
      </c>
      <c r="HQ49">
        <v>45.08</v>
      </c>
      <c r="HR49">
        <v>44.9</v>
      </c>
      <c r="HS49">
        <v>44.81</v>
      </c>
      <c r="HT49">
        <v>44.77</v>
      </c>
      <c r="HU49">
        <v>44.75</v>
      </c>
      <c r="HV49">
        <v>44.83</v>
      </c>
      <c r="HW49">
        <v>44.96</v>
      </c>
      <c r="HX49">
        <v>45.12</v>
      </c>
      <c r="HY49">
        <v>45.25</v>
      </c>
      <c r="HZ49">
        <v>45.41</v>
      </c>
      <c r="IA49">
        <v>45.6</v>
      </c>
      <c r="IB49">
        <v>45.8</v>
      </c>
      <c r="IC49">
        <v>45.98</v>
      </c>
      <c r="ID49">
        <v>46.22</v>
      </c>
      <c r="IE49">
        <v>46.4</v>
      </c>
      <c r="IF49">
        <v>46.53</v>
      </c>
      <c r="IG49">
        <v>46.67</v>
      </c>
      <c r="IH49">
        <v>46.82</v>
      </c>
      <c r="II49">
        <v>46.93</v>
      </c>
      <c r="IJ49">
        <v>47.03</v>
      </c>
      <c r="IK49">
        <v>47.06</v>
      </c>
      <c r="IL49">
        <v>47.07</v>
      </c>
      <c r="IM49">
        <v>47.05</v>
      </c>
      <c r="IN49">
        <v>46.99</v>
      </c>
      <c r="IO49">
        <v>46.89</v>
      </c>
      <c r="IP49">
        <v>101</v>
      </c>
      <c r="IQ49">
        <v>111</v>
      </c>
      <c r="IR49">
        <v>118</v>
      </c>
      <c r="IS49">
        <v>119</v>
      </c>
      <c r="IT49">
        <v>117</v>
      </c>
      <c r="IU49">
        <v>119</v>
      </c>
      <c r="IV49">
        <v>113</v>
      </c>
      <c r="IW49">
        <v>113</v>
      </c>
      <c r="IX49">
        <v>111</v>
      </c>
      <c r="IY49">
        <v>109</v>
      </c>
      <c r="IZ49">
        <v>107</v>
      </c>
      <c r="JA49">
        <v>105</v>
      </c>
      <c r="JB49">
        <v>105</v>
      </c>
      <c r="JC49">
        <v>103</v>
      </c>
      <c r="JD49">
        <v>102</v>
      </c>
      <c r="JE49">
        <v>101</v>
      </c>
      <c r="JF49">
        <v>101</v>
      </c>
      <c r="JG49">
        <v>100</v>
      </c>
      <c r="JH49">
        <v>101</v>
      </c>
      <c r="JI49">
        <v>101</v>
      </c>
      <c r="JJ49">
        <v>101</v>
      </c>
      <c r="JK49">
        <v>101</v>
      </c>
      <c r="JL49">
        <v>103</v>
      </c>
      <c r="JM49">
        <v>103</v>
      </c>
      <c r="JN49">
        <v>103</v>
      </c>
      <c r="JO49">
        <v>105</v>
      </c>
      <c r="JP49">
        <v>105</v>
      </c>
      <c r="JQ49">
        <v>115</v>
      </c>
      <c r="JR49">
        <v>108</v>
      </c>
      <c r="JS49">
        <v>110</v>
      </c>
      <c r="JT49">
        <v>114</v>
      </c>
      <c r="JU49">
        <v>115</v>
      </c>
      <c r="JV49">
        <v>114</v>
      </c>
      <c r="JW49">
        <v>117</v>
      </c>
      <c r="JX49">
        <v>111</v>
      </c>
      <c r="JY49">
        <v>114</v>
      </c>
      <c r="JZ49">
        <v>112</v>
      </c>
      <c r="KA49">
        <v>120</v>
      </c>
      <c r="KB49">
        <v>113</v>
      </c>
      <c r="KC49">
        <v>119</v>
      </c>
      <c r="KD49">
        <v>115</v>
      </c>
      <c r="KE49">
        <v>116</v>
      </c>
      <c r="KF49">
        <v>117</v>
      </c>
      <c r="KG49">
        <v>122</v>
      </c>
      <c r="KH49">
        <v>126</v>
      </c>
      <c r="KI49">
        <v>132</v>
      </c>
      <c r="KJ49">
        <v>132</v>
      </c>
      <c r="KK49">
        <v>133</v>
      </c>
      <c r="KL49">
        <v>136</v>
      </c>
      <c r="KM49">
        <v>139</v>
      </c>
      <c r="KN49">
        <v>141</v>
      </c>
      <c r="KO49">
        <v>140</v>
      </c>
      <c r="KP49">
        <v>143</v>
      </c>
      <c r="KQ49">
        <v>142</v>
      </c>
      <c r="KR49">
        <v>36</v>
      </c>
      <c r="KS49">
        <v>41</v>
      </c>
      <c r="KT49">
        <v>27</v>
      </c>
      <c r="KU49">
        <v>30</v>
      </c>
      <c r="KV49">
        <v>22</v>
      </c>
      <c r="KW49">
        <v>24</v>
      </c>
      <c r="KX49">
        <v>18</v>
      </c>
      <c r="KY49">
        <v>23</v>
      </c>
      <c r="KZ49">
        <v>18</v>
      </c>
      <c r="LA49">
        <v>23</v>
      </c>
      <c r="LB49">
        <v>21</v>
      </c>
      <c r="LC49">
        <v>5</v>
      </c>
      <c r="LD49">
        <v>10</v>
      </c>
      <c r="LE49">
        <v>13</v>
      </c>
      <c r="LF49">
        <v>4</v>
      </c>
      <c r="LG49">
        <v>5</v>
      </c>
      <c r="LH49">
        <v>1</v>
      </c>
      <c r="LI49">
        <v>0</v>
      </c>
      <c r="LJ49">
        <v>-5</v>
      </c>
      <c r="LK49">
        <v>0</v>
      </c>
      <c r="LL49">
        <v>-5</v>
      </c>
      <c r="LM49">
        <v>-1</v>
      </c>
      <c r="LN49">
        <v>-3</v>
      </c>
      <c r="LO49">
        <v>-5</v>
      </c>
      <c r="LP49">
        <v>-5</v>
      </c>
      <c r="LQ49">
        <v>-3</v>
      </c>
      <c r="LR49">
        <v>-5</v>
      </c>
    </row>
    <row r="50" spans="2:330" x14ac:dyDescent="0.35">
      <c r="B50" s="2" t="s">
        <v>53</v>
      </c>
      <c r="C50" s="1" t="s">
        <v>354</v>
      </c>
      <c r="D50" s="1" t="s">
        <v>164</v>
      </c>
      <c r="E50" s="1">
        <v>5558044</v>
      </c>
      <c r="F50" s="11">
        <v>8149</v>
      </c>
      <c r="G50" s="11">
        <v>8084</v>
      </c>
      <c r="H50" s="11">
        <v>9922</v>
      </c>
      <c r="I50" s="11">
        <v>14462</v>
      </c>
      <c r="J50" t="e">
        <v>#N/A</v>
      </c>
      <c r="K50" t="e">
        <v>#N/A</v>
      </c>
      <c r="L50" s="11">
        <v>75</v>
      </c>
      <c r="M50" s="11">
        <v>253</v>
      </c>
      <c r="N50" s="11">
        <v>19562</v>
      </c>
      <c r="O50" s="11">
        <v>19703</v>
      </c>
      <c r="P50" s="11">
        <v>19741</v>
      </c>
      <c r="Q50" s="11">
        <v>20049</v>
      </c>
      <c r="R50" s="11">
        <v>20267</v>
      </c>
      <c r="S50" s="11">
        <v>20529</v>
      </c>
      <c r="T50" s="11">
        <v>20657</v>
      </c>
      <c r="U50" s="11">
        <v>20720</v>
      </c>
      <c r="V50" s="11">
        <v>20727</v>
      </c>
      <c r="W50" s="11">
        <v>20704</v>
      </c>
      <c r="X50" s="11">
        <v>20778</v>
      </c>
      <c r="Y50" s="11">
        <v>19944</v>
      </c>
      <c r="Z50" s="11">
        <v>20033</v>
      </c>
      <c r="AA50" s="11">
        <v>20142</v>
      </c>
      <c r="AB50" s="11">
        <v>20175</v>
      </c>
      <c r="AC50" s="11">
        <v>20455</v>
      </c>
      <c r="AD50" s="11">
        <v>20531</v>
      </c>
      <c r="AE50" s="11">
        <v>20521</v>
      </c>
      <c r="AF50" s="11">
        <v>20493</v>
      </c>
      <c r="AG50" s="11">
        <v>20409</v>
      </c>
      <c r="AH50" s="11">
        <v>20358</v>
      </c>
      <c r="AI50" s="11">
        <v>20495</v>
      </c>
      <c r="AJ50" s="11">
        <v>20552</v>
      </c>
      <c r="AK50" s="11">
        <v>20636</v>
      </c>
      <c r="AL50" s="11">
        <v>20844</v>
      </c>
      <c r="AM50" s="11" t="e">
        <v>#N/A</v>
      </c>
      <c r="AN50" s="22">
        <v>37.39</v>
      </c>
      <c r="AO50" s="22">
        <v>38.020000000000003</v>
      </c>
      <c r="AP50" s="22">
        <v>38.68</v>
      </c>
      <c r="AQ50" s="22">
        <v>39.21</v>
      </c>
      <c r="AR50" s="22">
        <v>39.770000000000003</v>
      </c>
      <c r="AS50" s="22">
        <v>40.270000000000003</v>
      </c>
      <c r="AT50" s="22">
        <v>40.880000000000003</v>
      </c>
      <c r="AU50" s="22">
        <v>41.54</v>
      </c>
      <c r="AV50" s="22">
        <v>42.08</v>
      </c>
      <c r="AW50" s="22">
        <v>42.74</v>
      </c>
      <c r="AX50" s="22">
        <v>43.39</v>
      </c>
      <c r="AY50" s="22">
        <v>44.28</v>
      </c>
      <c r="AZ50" s="22">
        <v>44.79</v>
      </c>
      <c r="BA50" s="22">
        <v>45.22</v>
      </c>
      <c r="BB50" s="22">
        <v>45.6</v>
      </c>
      <c r="BC50" s="22">
        <v>45.45</v>
      </c>
      <c r="BD50" s="22">
        <v>45.61</v>
      </c>
      <c r="BE50" s="22">
        <v>45.92</v>
      </c>
      <c r="BF50" s="22">
        <v>46.34</v>
      </c>
      <c r="BG50" s="22">
        <v>46.59</v>
      </c>
      <c r="BH50" s="22">
        <v>46.78</v>
      </c>
      <c r="BI50" s="22">
        <v>46.75</v>
      </c>
      <c r="BJ50" s="22">
        <v>46.58</v>
      </c>
      <c r="BK50" s="22">
        <v>46.48</v>
      </c>
      <c r="BL50" s="22">
        <v>46.24</v>
      </c>
      <c r="BM50" s="22" t="e">
        <v>#N/A</v>
      </c>
      <c r="BN50" s="11">
        <v>868</v>
      </c>
      <c r="BO50" s="11">
        <v>825</v>
      </c>
      <c r="BP50" s="11">
        <v>821</v>
      </c>
      <c r="BQ50" s="11">
        <v>798</v>
      </c>
      <c r="BR50" s="11">
        <v>754</v>
      </c>
      <c r="BS50" s="11">
        <v>751</v>
      </c>
      <c r="BT50" s="11">
        <v>754</v>
      </c>
      <c r="BU50" s="11">
        <v>760</v>
      </c>
      <c r="BV50" s="11">
        <v>688</v>
      </c>
      <c r="BW50" s="11">
        <v>702</v>
      </c>
      <c r="BX50" s="11">
        <v>731</v>
      </c>
      <c r="BY50" s="11">
        <v>559</v>
      </c>
      <c r="BZ50" s="11">
        <v>608</v>
      </c>
      <c r="CA50" s="11">
        <v>690</v>
      </c>
      <c r="CB50" s="11">
        <v>850</v>
      </c>
      <c r="CC50" s="11">
        <v>1204</v>
      </c>
      <c r="CD50" s="11">
        <v>1300</v>
      </c>
      <c r="CE50" s="11">
        <v>1431</v>
      </c>
      <c r="CF50" s="11">
        <v>1477</v>
      </c>
      <c r="CG50" s="11">
        <v>1493</v>
      </c>
      <c r="CH50" s="11">
        <v>1492</v>
      </c>
      <c r="CI50" s="11">
        <v>1569</v>
      </c>
      <c r="CJ50" s="11">
        <v>1762</v>
      </c>
      <c r="CK50" s="11">
        <v>1864</v>
      </c>
      <c r="CL50" s="11">
        <v>2009</v>
      </c>
      <c r="CM50" s="11" t="e">
        <v>#N/A</v>
      </c>
      <c r="CN50" s="11">
        <v>217</v>
      </c>
      <c r="CO50" s="11">
        <v>187</v>
      </c>
      <c r="CP50" s="11">
        <v>185</v>
      </c>
      <c r="CQ50" s="11">
        <v>178</v>
      </c>
      <c r="CR50" s="11">
        <v>165</v>
      </c>
      <c r="CS50" s="11">
        <v>171</v>
      </c>
      <c r="CT50" s="11">
        <v>141</v>
      </c>
      <c r="CU50" s="11">
        <v>185</v>
      </c>
      <c r="CV50" s="11">
        <v>198</v>
      </c>
      <c r="CW50" s="11">
        <v>176</v>
      </c>
      <c r="CX50" s="11">
        <v>148</v>
      </c>
      <c r="CY50" s="11">
        <v>171</v>
      </c>
      <c r="CZ50">
        <v>194</v>
      </c>
      <c r="DA50" s="11">
        <v>174</v>
      </c>
      <c r="DB50">
        <v>187</v>
      </c>
      <c r="DC50" s="11">
        <v>190</v>
      </c>
      <c r="DD50" s="11">
        <v>205</v>
      </c>
      <c r="DE50" s="11">
        <v>173</v>
      </c>
      <c r="DF50" s="11">
        <v>196</v>
      </c>
      <c r="DG50" s="11">
        <v>195</v>
      </c>
      <c r="DH50" s="11">
        <v>199</v>
      </c>
      <c r="DI50" s="11">
        <v>199</v>
      </c>
      <c r="DJ50" s="11">
        <v>188</v>
      </c>
      <c r="DK50" s="11">
        <v>181</v>
      </c>
      <c r="DL50" s="11">
        <v>171</v>
      </c>
      <c r="DM50" s="11" t="e">
        <v>#N/A</v>
      </c>
      <c r="DN50" s="11">
        <v>162</v>
      </c>
      <c r="DO50" s="11">
        <v>121</v>
      </c>
      <c r="DP50" s="11">
        <v>118</v>
      </c>
      <c r="DQ50" s="11">
        <v>136</v>
      </c>
      <c r="DR50" s="11">
        <v>136</v>
      </c>
      <c r="DS50" s="11">
        <v>144</v>
      </c>
      <c r="DT50" s="11">
        <v>160</v>
      </c>
      <c r="DU50" s="11">
        <v>140</v>
      </c>
      <c r="DV50" s="11">
        <v>155</v>
      </c>
      <c r="DW50" s="11">
        <v>145</v>
      </c>
      <c r="DX50" s="11">
        <v>134</v>
      </c>
      <c r="DY50" s="11">
        <v>172</v>
      </c>
      <c r="DZ50" s="11">
        <v>156</v>
      </c>
      <c r="EA50" s="11">
        <v>164</v>
      </c>
      <c r="EB50" s="11">
        <v>164</v>
      </c>
      <c r="EC50" s="11">
        <v>148</v>
      </c>
      <c r="ED50" s="11">
        <v>150</v>
      </c>
      <c r="EE50" s="11">
        <v>161</v>
      </c>
      <c r="EF50" s="11">
        <v>160</v>
      </c>
      <c r="EG50" s="11">
        <v>192</v>
      </c>
      <c r="EH50" s="11">
        <v>182</v>
      </c>
      <c r="EI50" s="11">
        <v>212</v>
      </c>
      <c r="EJ50" s="11">
        <v>228</v>
      </c>
      <c r="EK50" s="11">
        <v>230</v>
      </c>
      <c r="EL50" s="11">
        <v>213</v>
      </c>
      <c r="EM50" s="11" t="e">
        <v>#N/A</v>
      </c>
      <c r="EN50" s="11">
        <v>1062</v>
      </c>
      <c r="EO50" s="11">
        <v>826</v>
      </c>
      <c r="EP50" s="11">
        <v>836</v>
      </c>
      <c r="EQ50" s="11">
        <v>1075</v>
      </c>
      <c r="ER50" s="11">
        <v>1068</v>
      </c>
      <c r="ES50" s="11">
        <v>1025</v>
      </c>
      <c r="ET50" s="11">
        <v>962</v>
      </c>
      <c r="EU50" s="11">
        <v>863</v>
      </c>
      <c r="EV50" s="11">
        <v>934</v>
      </c>
      <c r="EW50" s="11">
        <v>890</v>
      </c>
      <c r="EX50" s="11">
        <v>877</v>
      </c>
      <c r="EY50" s="11">
        <v>877</v>
      </c>
      <c r="EZ50" s="11">
        <v>996</v>
      </c>
      <c r="FA50" s="11">
        <v>1197</v>
      </c>
      <c r="FB50" s="11">
        <v>1090</v>
      </c>
      <c r="FC50" s="11">
        <v>1446</v>
      </c>
      <c r="FD50" s="11">
        <v>1182</v>
      </c>
      <c r="FE50" s="11">
        <v>1110</v>
      </c>
      <c r="FF50" s="11">
        <v>1059</v>
      </c>
      <c r="FG50" s="11">
        <v>971</v>
      </c>
      <c r="FH50" s="11">
        <v>995</v>
      </c>
      <c r="FI50" s="11">
        <v>1244</v>
      </c>
      <c r="FJ50" s="11">
        <v>1563</v>
      </c>
      <c r="FK50" s="11">
        <v>1277</v>
      </c>
      <c r="FL50" s="11">
        <v>1467</v>
      </c>
      <c r="FM50" s="11" t="e">
        <v>#N/A</v>
      </c>
      <c r="FN50" s="11">
        <v>825</v>
      </c>
      <c r="FO50" s="11">
        <v>751</v>
      </c>
      <c r="FP50" s="11">
        <v>865</v>
      </c>
      <c r="FQ50" s="11">
        <v>809</v>
      </c>
      <c r="FR50" s="11">
        <v>879</v>
      </c>
      <c r="FS50" s="11">
        <v>791</v>
      </c>
      <c r="FT50" s="11">
        <v>815</v>
      </c>
      <c r="FU50" s="11">
        <v>845</v>
      </c>
      <c r="FV50" s="11">
        <v>971</v>
      </c>
      <c r="FW50" s="11">
        <v>943</v>
      </c>
      <c r="FX50" s="11">
        <v>815</v>
      </c>
      <c r="FY50" s="11">
        <v>999</v>
      </c>
      <c r="FZ50" s="11">
        <v>961</v>
      </c>
      <c r="GA50" s="11">
        <v>1103</v>
      </c>
      <c r="GB50" s="11">
        <v>1083</v>
      </c>
      <c r="GC50" s="11">
        <v>1203</v>
      </c>
      <c r="GD50" s="11">
        <v>1157</v>
      </c>
      <c r="GE50" s="11">
        <v>1135</v>
      </c>
      <c r="GF50" s="11">
        <v>1128</v>
      </c>
      <c r="GG50" s="11">
        <v>1060</v>
      </c>
      <c r="GH50" s="11">
        <v>1060</v>
      </c>
      <c r="GI50" s="11">
        <v>1087</v>
      </c>
      <c r="GJ50" s="11">
        <v>1129</v>
      </c>
      <c r="GK50" s="11">
        <v>1139</v>
      </c>
      <c r="GL50" s="11">
        <v>1219</v>
      </c>
      <c r="GM50" s="11" t="e">
        <v>#N/A</v>
      </c>
      <c r="GN50">
        <v>20629</v>
      </c>
      <c r="GO50">
        <v>20640</v>
      </c>
      <c r="GP50">
        <v>20631</v>
      </c>
      <c r="GQ50">
        <v>20620</v>
      </c>
      <c r="GR50">
        <v>20606</v>
      </c>
      <c r="GS50">
        <v>20597</v>
      </c>
      <c r="GT50">
        <v>20580</v>
      </c>
      <c r="GU50">
        <v>20563</v>
      </c>
      <c r="GV50">
        <v>20548</v>
      </c>
      <c r="GW50">
        <v>20525</v>
      </c>
      <c r="GX50">
        <v>20499</v>
      </c>
      <c r="GY50">
        <v>20458</v>
      </c>
      <c r="GZ50">
        <v>20406</v>
      </c>
      <c r="HA50">
        <v>20356</v>
      </c>
      <c r="HB50">
        <v>20292</v>
      </c>
      <c r="HC50">
        <v>20228</v>
      </c>
      <c r="HD50">
        <v>20153</v>
      </c>
      <c r="HE50">
        <v>20082</v>
      </c>
      <c r="HF50">
        <v>20008</v>
      </c>
      <c r="HG50">
        <v>19924</v>
      </c>
      <c r="HH50">
        <v>19841</v>
      </c>
      <c r="HI50">
        <v>19756</v>
      </c>
      <c r="HJ50">
        <v>19673</v>
      </c>
      <c r="HK50">
        <v>19582</v>
      </c>
      <c r="HL50">
        <v>19500</v>
      </c>
      <c r="HM50">
        <v>19419</v>
      </c>
      <c r="HN50">
        <v>19335</v>
      </c>
      <c r="HO50">
        <v>46.52</v>
      </c>
      <c r="HP50">
        <v>46.61</v>
      </c>
      <c r="HQ50">
        <v>46.74</v>
      </c>
      <c r="HR50">
        <v>46.93</v>
      </c>
      <c r="HS50">
        <v>47.1</v>
      </c>
      <c r="HT50">
        <v>47.23</v>
      </c>
      <c r="HU50">
        <v>47.37</v>
      </c>
      <c r="HV50">
        <v>47.51</v>
      </c>
      <c r="HW50">
        <v>47.66</v>
      </c>
      <c r="HX50">
        <v>47.82</v>
      </c>
      <c r="HY50">
        <v>47.96</v>
      </c>
      <c r="HZ50">
        <v>48.1</v>
      </c>
      <c r="IA50">
        <v>48.32</v>
      </c>
      <c r="IB50">
        <v>48.52</v>
      </c>
      <c r="IC50">
        <v>48.71</v>
      </c>
      <c r="ID50">
        <v>48.95</v>
      </c>
      <c r="IE50">
        <v>49.03</v>
      </c>
      <c r="IF50">
        <v>49.15</v>
      </c>
      <c r="IG50">
        <v>49.27</v>
      </c>
      <c r="IH50">
        <v>49.32</v>
      </c>
      <c r="II50">
        <v>49.35</v>
      </c>
      <c r="IJ50">
        <v>49.38</v>
      </c>
      <c r="IK50">
        <v>49.41</v>
      </c>
      <c r="IL50">
        <v>49.45</v>
      </c>
      <c r="IM50">
        <v>49.49</v>
      </c>
      <c r="IN50">
        <v>49.52</v>
      </c>
      <c r="IO50">
        <v>49.51</v>
      </c>
      <c r="IP50">
        <v>175</v>
      </c>
      <c r="IQ50">
        <v>179</v>
      </c>
      <c r="IR50">
        <v>179</v>
      </c>
      <c r="IS50">
        <v>175</v>
      </c>
      <c r="IT50">
        <v>174</v>
      </c>
      <c r="IU50">
        <v>173</v>
      </c>
      <c r="IV50">
        <v>169</v>
      </c>
      <c r="IW50">
        <v>168</v>
      </c>
      <c r="IX50">
        <v>166</v>
      </c>
      <c r="IY50">
        <v>165</v>
      </c>
      <c r="IZ50">
        <v>164</v>
      </c>
      <c r="JA50">
        <v>162</v>
      </c>
      <c r="JB50">
        <v>160</v>
      </c>
      <c r="JC50">
        <v>160</v>
      </c>
      <c r="JD50">
        <v>158</v>
      </c>
      <c r="JE50">
        <v>157</v>
      </c>
      <c r="JF50">
        <v>156</v>
      </c>
      <c r="JG50">
        <v>156</v>
      </c>
      <c r="JH50">
        <v>156</v>
      </c>
      <c r="JI50">
        <v>155</v>
      </c>
      <c r="JJ50">
        <v>155</v>
      </c>
      <c r="JK50">
        <v>155</v>
      </c>
      <c r="JL50">
        <v>156</v>
      </c>
      <c r="JM50">
        <v>157</v>
      </c>
      <c r="JN50">
        <v>157</v>
      </c>
      <c r="JO50">
        <v>158</v>
      </c>
      <c r="JP50">
        <v>158</v>
      </c>
      <c r="JQ50">
        <v>223</v>
      </c>
      <c r="JR50">
        <v>225</v>
      </c>
      <c r="JS50">
        <v>226</v>
      </c>
      <c r="JT50">
        <v>227</v>
      </c>
      <c r="JU50">
        <v>237</v>
      </c>
      <c r="JV50">
        <v>233</v>
      </c>
      <c r="JW50">
        <v>237</v>
      </c>
      <c r="JX50">
        <v>238</v>
      </c>
      <c r="JY50">
        <v>238</v>
      </c>
      <c r="JZ50">
        <v>243</v>
      </c>
      <c r="KA50">
        <v>248</v>
      </c>
      <c r="KB50">
        <v>243</v>
      </c>
      <c r="KC50">
        <v>249</v>
      </c>
      <c r="KD50">
        <v>251</v>
      </c>
      <c r="KE50">
        <v>258</v>
      </c>
      <c r="KF50">
        <v>259</v>
      </c>
      <c r="KG50">
        <v>263</v>
      </c>
      <c r="KH50">
        <v>266</v>
      </c>
      <c r="KI50">
        <v>268</v>
      </c>
      <c r="KJ50">
        <v>278</v>
      </c>
      <c r="KK50">
        <v>278</v>
      </c>
      <c r="KL50">
        <v>284</v>
      </c>
      <c r="KM50">
        <v>285</v>
      </c>
      <c r="KN50">
        <v>287</v>
      </c>
      <c r="KO50">
        <v>284</v>
      </c>
      <c r="KP50">
        <v>282</v>
      </c>
      <c r="KQ50">
        <v>287</v>
      </c>
      <c r="KR50">
        <v>41</v>
      </c>
      <c r="KS50">
        <v>57</v>
      </c>
      <c r="KT50">
        <v>38</v>
      </c>
      <c r="KU50">
        <v>41</v>
      </c>
      <c r="KV50">
        <v>49</v>
      </c>
      <c r="KW50">
        <v>51</v>
      </c>
      <c r="KX50">
        <v>51</v>
      </c>
      <c r="KY50">
        <v>53</v>
      </c>
      <c r="KZ50">
        <v>57</v>
      </c>
      <c r="LA50">
        <v>55</v>
      </c>
      <c r="LB50">
        <v>58</v>
      </c>
      <c r="LC50">
        <v>40</v>
      </c>
      <c r="LD50">
        <v>37</v>
      </c>
      <c r="LE50">
        <v>41</v>
      </c>
      <c r="LF50">
        <v>36</v>
      </c>
      <c r="LG50">
        <v>38</v>
      </c>
      <c r="LH50">
        <v>32</v>
      </c>
      <c r="LI50">
        <v>39</v>
      </c>
      <c r="LJ50">
        <v>38</v>
      </c>
      <c r="LK50">
        <v>39</v>
      </c>
      <c r="LL50">
        <v>40</v>
      </c>
      <c r="LM50">
        <v>44</v>
      </c>
      <c r="LN50">
        <v>46</v>
      </c>
      <c r="LO50">
        <v>39</v>
      </c>
      <c r="LP50">
        <v>45</v>
      </c>
      <c r="LQ50">
        <v>43</v>
      </c>
      <c r="LR50">
        <v>45</v>
      </c>
    </row>
    <row r="51" spans="2:330" x14ac:dyDescent="0.35">
      <c r="B51" s="2" t="s">
        <v>54</v>
      </c>
      <c r="C51" s="1" t="s">
        <v>355</v>
      </c>
      <c r="D51" s="1" t="s">
        <v>165</v>
      </c>
      <c r="E51" s="1">
        <v>5562000</v>
      </c>
      <c r="F51" s="11">
        <v>481549</v>
      </c>
      <c r="G51" s="11">
        <v>608222</v>
      </c>
      <c r="H51" s="11">
        <v>630267</v>
      </c>
      <c r="I51" s="11">
        <v>631024</v>
      </c>
      <c r="J51" t="e">
        <v>#N/A</v>
      </c>
      <c r="K51" t="e">
        <v>#N/A</v>
      </c>
      <c r="L51" s="11">
        <v>12493</v>
      </c>
      <c r="M51" s="11">
        <v>40595</v>
      </c>
      <c r="N51" s="11">
        <v>657592</v>
      </c>
      <c r="O51" s="11">
        <v>656053</v>
      </c>
      <c r="P51" s="11">
        <v>654276</v>
      </c>
      <c r="Q51" s="11">
        <v>651397</v>
      </c>
      <c r="R51" s="11">
        <v>649310</v>
      </c>
      <c r="S51" s="11">
        <v>646558</v>
      </c>
      <c r="T51" s="11">
        <v>643411</v>
      </c>
      <c r="U51" s="11">
        <v>639811</v>
      </c>
      <c r="V51" s="11">
        <v>636180</v>
      </c>
      <c r="W51" s="11">
        <v>632535</v>
      </c>
      <c r="X51" s="11">
        <v>628817</v>
      </c>
      <c r="Y51" s="11">
        <v>617831</v>
      </c>
      <c r="Z51" s="11">
        <v>615778</v>
      </c>
      <c r="AA51" s="11">
        <v>613878</v>
      </c>
      <c r="AB51" s="11">
        <v>613092</v>
      </c>
      <c r="AC51" s="11">
        <v>617807</v>
      </c>
      <c r="AD51" s="11">
        <v>617195</v>
      </c>
      <c r="AE51" s="11">
        <v>616824</v>
      </c>
      <c r="AF51" s="11">
        <v>615261</v>
      </c>
      <c r="AG51" s="11">
        <v>614137</v>
      </c>
      <c r="AH51" s="11">
        <v>613599</v>
      </c>
      <c r="AI51" s="11">
        <v>612801</v>
      </c>
      <c r="AJ51" s="11">
        <v>621933</v>
      </c>
      <c r="AK51" s="11">
        <v>622855</v>
      </c>
      <c r="AL51" s="11">
        <v>621305</v>
      </c>
      <c r="AM51" s="11" t="e">
        <v>#N/A</v>
      </c>
      <c r="AN51" s="22">
        <v>41</v>
      </c>
      <c r="AO51" s="22">
        <v>41.4</v>
      </c>
      <c r="AP51" s="22">
        <v>41.82</v>
      </c>
      <c r="AQ51" s="22">
        <v>42.25</v>
      </c>
      <c r="AR51" s="22">
        <v>42.7</v>
      </c>
      <c r="AS51" s="22">
        <v>43.12</v>
      </c>
      <c r="AT51" s="22">
        <v>43.6</v>
      </c>
      <c r="AU51" s="22">
        <v>44.1</v>
      </c>
      <c r="AV51" s="22">
        <v>44.57</v>
      </c>
      <c r="AW51" s="22">
        <v>45.05</v>
      </c>
      <c r="AX51" s="22">
        <v>45.5</v>
      </c>
      <c r="AY51" s="22">
        <v>46.31</v>
      </c>
      <c r="AZ51" s="22">
        <v>46.73</v>
      </c>
      <c r="BA51" s="22">
        <v>47.13</v>
      </c>
      <c r="BB51" s="22">
        <v>47.47</v>
      </c>
      <c r="BC51" s="22">
        <v>47.56</v>
      </c>
      <c r="BD51" s="22">
        <v>47.82</v>
      </c>
      <c r="BE51" s="22">
        <v>48.05</v>
      </c>
      <c r="BF51" s="22">
        <v>48.23</v>
      </c>
      <c r="BG51" s="22">
        <v>48.37</v>
      </c>
      <c r="BH51" s="22">
        <v>48.37</v>
      </c>
      <c r="BI51" s="22">
        <v>48.24</v>
      </c>
      <c r="BJ51" s="22">
        <v>47.59</v>
      </c>
      <c r="BK51" s="22">
        <v>47.38</v>
      </c>
      <c r="BL51" s="22">
        <v>47.28</v>
      </c>
      <c r="BM51" s="22" t="e">
        <v>#N/A</v>
      </c>
      <c r="BN51" s="11">
        <v>63793</v>
      </c>
      <c r="BO51" s="11">
        <v>62710</v>
      </c>
      <c r="BP51" s="11">
        <v>61261</v>
      </c>
      <c r="BQ51" s="11">
        <v>59866</v>
      </c>
      <c r="BR51" s="11">
        <v>59227</v>
      </c>
      <c r="BS51" s="11">
        <v>58268</v>
      </c>
      <c r="BT51" s="11">
        <v>57623</v>
      </c>
      <c r="BU51" s="11">
        <v>56614</v>
      </c>
      <c r="BV51" s="11">
        <v>55681</v>
      </c>
      <c r="BW51" s="11">
        <v>55288</v>
      </c>
      <c r="BX51" s="11">
        <v>54917</v>
      </c>
      <c r="BY51" s="11">
        <v>47999</v>
      </c>
      <c r="BZ51" s="11">
        <v>48564</v>
      </c>
      <c r="CA51" s="11">
        <v>49824</v>
      </c>
      <c r="CB51" s="11">
        <v>52092</v>
      </c>
      <c r="CC51" s="11">
        <v>59428</v>
      </c>
      <c r="CD51" s="11">
        <v>63118</v>
      </c>
      <c r="CE51" s="11">
        <v>66033</v>
      </c>
      <c r="CF51" s="11">
        <v>68254</v>
      </c>
      <c r="CG51" s="11">
        <v>70410</v>
      </c>
      <c r="CH51" s="11">
        <v>72659</v>
      </c>
      <c r="CI51" s="11">
        <v>74622</v>
      </c>
      <c r="CJ51" s="11">
        <v>83625</v>
      </c>
      <c r="CK51" s="11">
        <v>87747</v>
      </c>
      <c r="CL51" s="11">
        <v>88626</v>
      </c>
      <c r="CM51" s="11" t="e">
        <v>#N/A</v>
      </c>
      <c r="CN51" s="11">
        <v>6000</v>
      </c>
      <c r="CO51" s="11">
        <v>5688</v>
      </c>
      <c r="CP51" s="11">
        <v>5359</v>
      </c>
      <c r="CQ51" s="11">
        <v>5264</v>
      </c>
      <c r="CR51" s="11">
        <v>5234</v>
      </c>
      <c r="CS51" s="11">
        <v>4927</v>
      </c>
      <c r="CT51" s="11">
        <v>4685</v>
      </c>
      <c r="CU51" s="11">
        <v>4849</v>
      </c>
      <c r="CV51" s="11">
        <v>4740</v>
      </c>
      <c r="CW51" s="11">
        <v>4567</v>
      </c>
      <c r="CX51" s="11">
        <v>4584</v>
      </c>
      <c r="CY51" s="11">
        <v>4505</v>
      </c>
      <c r="CZ51">
        <v>4551</v>
      </c>
      <c r="DA51" s="11">
        <v>4647</v>
      </c>
      <c r="DB51">
        <v>4821</v>
      </c>
      <c r="DC51" s="11">
        <v>4977</v>
      </c>
      <c r="DD51" s="11">
        <v>5482</v>
      </c>
      <c r="DE51" s="11">
        <v>5500</v>
      </c>
      <c r="DF51" s="11">
        <v>5521</v>
      </c>
      <c r="DG51" s="11">
        <v>5545</v>
      </c>
      <c r="DH51" s="11">
        <v>5529</v>
      </c>
      <c r="DI51" s="11">
        <v>5778</v>
      </c>
      <c r="DJ51" s="11">
        <v>5585</v>
      </c>
      <c r="DK51" s="11">
        <v>5305</v>
      </c>
      <c r="DL51" s="11">
        <v>5206</v>
      </c>
      <c r="DM51" s="11" t="e">
        <v>#N/A</v>
      </c>
      <c r="DN51" s="11">
        <v>7337</v>
      </c>
      <c r="DO51" s="11">
        <v>7061</v>
      </c>
      <c r="DP51" s="11">
        <v>7367</v>
      </c>
      <c r="DQ51" s="11">
        <v>7367</v>
      </c>
      <c r="DR51" s="11">
        <v>7149</v>
      </c>
      <c r="DS51" s="11">
        <v>7209</v>
      </c>
      <c r="DT51" s="11">
        <v>7289</v>
      </c>
      <c r="DU51" s="11">
        <v>7358</v>
      </c>
      <c r="DV51" s="11">
        <v>7474</v>
      </c>
      <c r="DW51" s="11">
        <v>7581</v>
      </c>
      <c r="DX51" s="11">
        <v>7552</v>
      </c>
      <c r="DY51" s="11">
        <v>7555</v>
      </c>
      <c r="DZ51" s="11">
        <v>7628</v>
      </c>
      <c r="EA51" s="11">
        <v>7806</v>
      </c>
      <c r="EB51" s="11">
        <v>7509</v>
      </c>
      <c r="EC51" s="11">
        <v>7816</v>
      </c>
      <c r="ED51" s="11">
        <v>7981</v>
      </c>
      <c r="EE51" s="11">
        <v>7886</v>
      </c>
      <c r="EF51" s="11">
        <v>8145</v>
      </c>
      <c r="EG51" s="11">
        <v>8109</v>
      </c>
      <c r="EH51" s="11">
        <v>8422</v>
      </c>
      <c r="EI51" s="11">
        <v>8721</v>
      </c>
      <c r="EJ51" s="11">
        <v>9243</v>
      </c>
      <c r="EK51" s="11">
        <v>8633</v>
      </c>
      <c r="EL51" s="11">
        <v>8731</v>
      </c>
      <c r="EM51" s="11" t="e">
        <v>#N/A</v>
      </c>
      <c r="EN51" s="11">
        <v>24754</v>
      </c>
      <c r="EO51" s="11">
        <v>24569</v>
      </c>
      <c r="EP51" s="11">
        <v>25165</v>
      </c>
      <c r="EQ51" s="11">
        <v>23968</v>
      </c>
      <c r="ER51" s="11">
        <v>23776</v>
      </c>
      <c r="ES51" s="11">
        <v>22891</v>
      </c>
      <c r="ET51" s="11">
        <v>22197</v>
      </c>
      <c r="EU51" s="11">
        <v>22628</v>
      </c>
      <c r="EV51" s="11">
        <v>23632</v>
      </c>
      <c r="EW51" s="11">
        <v>23723</v>
      </c>
      <c r="EX51" s="11">
        <v>23178</v>
      </c>
      <c r="EY51" s="11">
        <v>24350</v>
      </c>
      <c r="EZ51" s="11">
        <v>25334</v>
      </c>
      <c r="FA51" s="11">
        <v>26800</v>
      </c>
      <c r="FB51" s="11">
        <v>26822</v>
      </c>
      <c r="FC51" s="11">
        <v>33844</v>
      </c>
      <c r="FD51" s="11">
        <v>33145</v>
      </c>
      <c r="FE51" s="11">
        <v>29196</v>
      </c>
      <c r="FF51" s="11">
        <v>28446</v>
      </c>
      <c r="FG51" s="11">
        <v>29407</v>
      </c>
      <c r="FH51" s="11">
        <v>28926</v>
      </c>
      <c r="FI51" s="11">
        <v>29782</v>
      </c>
      <c r="FJ51" s="11">
        <v>44589</v>
      </c>
      <c r="FK51" s="11">
        <v>42761</v>
      </c>
      <c r="FL51" s="11">
        <v>38253</v>
      </c>
      <c r="FM51" s="11" t="e">
        <v>#N/A</v>
      </c>
      <c r="FN51" s="11">
        <v>26284</v>
      </c>
      <c r="FO51" s="11">
        <v>24735</v>
      </c>
      <c r="FP51" s="11">
        <v>24934</v>
      </c>
      <c r="FQ51" s="11">
        <v>24744</v>
      </c>
      <c r="FR51" s="11">
        <v>23952</v>
      </c>
      <c r="FS51" s="11">
        <v>23364</v>
      </c>
      <c r="FT51" s="11">
        <v>22742</v>
      </c>
      <c r="FU51" s="11">
        <v>23721</v>
      </c>
      <c r="FV51" s="11">
        <v>24525</v>
      </c>
      <c r="FW51" s="11">
        <v>24340</v>
      </c>
      <c r="FX51" s="11">
        <v>23852</v>
      </c>
      <c r="FY51" s="11">
        <v>24583</v>
      </c>
      <c r="FZ51" s="11">
        <v>24387</v>
      </c>
      <c r="GA51" s="11">
        <v>25748</v>
      </c>
      <c r="GB51" s="11">
        <v>25312</v>
      </c>
      <c r="GC51" s="11">
        <v>26429</v>
      </c>
      <c r="GD51" s="11">
        <v>31066</v>
      </c>
      <c r="GE51" s="11">
        <v>27190</v>
      </c>
      <c r="GF51" s="11">
        <v>27313</v>
      </c>
      <c r="GG51" s="11">
        <v>28116</v>
      </c>
      <c r="GH51" s="11">
        <v>26408</v>
      </c>
      <c r="GI51" s="11">
        <v>27586</v>
      </c>
      <c r="GJ51" s="11">
        <v>34053</v>
      </c>
      <c r="GK51" s="11">
        <v>38487</v>
      </c>
      <c r="GL51" s="11">
        <v>36298</v>
      </c>
      <c r="GM51" s="11" t="e">
        <v>#N/A</v>
      </c>
      <c r="GN51">
        <v>622301</v>
      </c>
      <c r="GO51">
        <v>621884</v>
      </c>
      <c r="GP51">
        <v>621207</v>
      </c>
      <c r="GQ51">
        <v>620542</v>
      </c>
      <c r="GR51">
        <v>619866</v>
      </c>
      <c r="GS51">
        <v>619119</v>
      </c>
      <c r="GT51">
        <v>618368</v>
      </c>
      <c r="GU51">
        <v>617553</v>
      </c>
      <c r="GV51">
        <v>616702</v>
      </c>
      <c r="GW51">
        <v>615820</v>
      </c>
      <c r="GX51">
        <v>614895</v>
      </c>
      <c r="GY51">
        <v>613514</v>
      </c>
      <c r="GZ51">
        <v>612123</v>
      </c>
      <c r="HA51">
        <v>610662</v>
      </c>
      <c r="HB51">
        <v>609162</v>
      </c>
      <c r="HC51">
        <v>607627</v>
      </c>
      <c r="HD51">
        <v>606051</v>
      </c>
      <c r="HE51">
        <v>604446</v>
      </c>
      <c r="HF51">
        <v>602796</v>
      </c>
      <c r="HG51">
        <v>601128</v>
      </c>
      <c r="HH51">
        <v>599416</v>
      </c>
      <c r="HI51">
        <v>597703</v>
      </c>
      <c r="HJ51">
        <v>596005</v>
      </c>
      <c r="HK51">
        <v>594331</v>
      </c>
      <c r="HL51">
        <v>592679</v>
      </c>
      <c r="HM51">
        <v>591038</v>
      </c>
      <c r="HN51">
        <v>589441</v>
      </c>
      <c r="HO51">
        <v>47.27</v>
      </c>
      <c r="HP51">
        <v>47.15</v>
      </c>
      <c r="HQ51">
        <v>47.05</v>
      </c>
      <c r="HR51">
        <v>47.01</v>
      </c>
      <c r="HS51">
        <v>46.97</v>
      </c>
      <c r="HT51">
        <v>46.95</v>
      </c>
      <c r="HU51">
        <v>46.92</v>
      </c>
      <c r="HV51">
        <v>46.89</v>
      </c>
      <c r="HW51">
        <v>46.88</v>
      </c>
      <c r="HX51">
        <v>46.91</v>
      </c>
      <c r="HY51">
        <v>46.96</v>
      </c>
      <c r="HZ51">
        <v>47.06</v>
      </c>
      <c r="IA51">
        <v>47.15</v>
      </c>
      <c r="IB51">
        <v>47.24</v>
      </c>
      <c r="IC51">
        <v>47.33</v>
      </c>
      <c r="ID51">
        <v>47.41</v>
      </c>
      <c r="IE51">
        <v>47.46</v>
      </c>
      <c r="IF51">
        <v>47.48</v>
      </c>
      <c r="IG51">
        <v>47.47</v>
      </c>
      <c r="IH51">
        <v>47.46</v>
      </c>
      <c r="II51">
        <v>47.47</v>
      </c>
      <c r="IJ51">
        <v>47.46</v>
      </c>
      <c r="IK51">
        <v>47.43</v>
      </c>
      <c r="IL51">
        <v>47.39</v>
      </c>
      <c r="IM51">
        <v>47.3</v>
      </c>
      <c r="IN51">
        <v>47.18</v>
      </c>
      <c r="IO51">
        <v>47.03</v>
      </c>
      <c r="IP51">
        <v>5239</v>
      </c>
      <c r="IQ51">
        <v>5356</v>
      </c>
      <c r="IR51">
        <v>5393</v>
      </c>
      <c r="IS51">
        <v>5343</v>
      </c>
      <c r="IT51">
        <v>5290</v>
      </c>
      <c r="IU51">
        <v>5240</v>
      </c>
      <c r="IV51">
        <v>5185</v>
      </c>
      <c r="IW51">
        <v>5135</v>
      </c>
      <c r="IX51">
        <v>5089</v>
      </c>
      <c r="IY51">
        <v>5054</v>
      </c>
      <c r="IZ51">
        <v>5020</v>
      </c>
      <c r="JA51">
        <v>4989</v>
      </c>
      <c r="JB51">
        <v>4972</v>
      </c>
      <c r="JC51">
        <v>4962</v>
      </c>
      <c r="JD51">
        <v>4951</v>
      </c>
      <c r="JE51">
        <v>4954</v>
      </c>
      <c r="JF51">
        <v>4964</v>
      </c>
      <c r="JG51">
        <v>4982</v>
      </c>
      <c r="JH51">
        <v>5003</v>
      </c>
      <c r="JI51">
        <v>5033</v>
      </c>
      <c r="JJ51">
        <v>5063</v>
      </c>
      <c r="JK51">
        <v>5096</v>
      </c>
      <c r="JL51">
        <v>5129</v>
      </c>
      <c r="JM51">
        <v>5163</v>
      </c>
      <c r="JN51">
        <v>5187</v>
      </c>
      <c r="JO51">
        <v>5211</v>
      </c>
      <c r="JP51">
        <v>5228</v>
      </c>
      <c r="JQ51">
        <v>8542</v>
      </c>
      <c r="JR51">
        <v>8550</v>
      </c>
      <c r="JS51">
        <v>8519</v>
      </c>
      <c r="JT51">
        <v>8501</v>
      </c>
      <c r="JU51">
        <v>8512</v>
      </c>
      <c r="JV51">
        <v>8541</v>
      </c>
      <c r="JW51">
        <v>8532</v>
      </c>
      <c r="JX51">
        <v>8541</v>
      </c>
      <c r="JY51">
        <v>8552</v>
      </c>
      <c r="JZ51">
        <v>8543</v>
      </c>
      <c r="KA51">
        <v>8539</v>
      </c>
      <c r="KB51">
        <v>8570</v>
      </c>
      <c r="KC51">
        <v>8553</v>
      </c>
      <c r="KD51">
        <v>8568</v>
      </c>
      <c r="KE51">
        <v>8596</v>
      </c>
      <c r="KF51">
        <v>8610</v>
      </c>
      <c r="KG51">
        <v>8652</v>
      </c>
      <c r="KH51">
        <v>8709</v>
      </c>
      <c r="KI51">
        <v>8760</v>
      </c>
      <c r="KJ51">
        <v>8810</v>
      </c>
      <c r="KK51">
        <v>8876</v>
      </c>
      <c r="KL51">
        <v>8916</v>
      </c>
      <c r="KM51">
        <v>8945</v>
      </c>
      <c r="KN51">
        <v>8953</v>
      </c>
      <c r="KO51">
        <v>8960</v>
      </c>
      <c r="KP51">
        <v>8970</v>
      </c>
      <c r="KQ51">
        <v>8957</v>
      </c>
      <c r="KR51">
        <v>2749</v>
      </c>
      <c r="KS51">
        <v>2777</v>
      </c>
      <c r="KT51">
        <v>2449</v>
      </c>
      <c r="KU51">
        <v>2493</v>
      </c>
      <c r="KV51">
        <v>2546</v>
      </c>
      <c r="KW51">
        <v>2554</v>
      </c>
      <c r="KX51">
        <v>2596</v>
      </c>
      <c r="KY51">
        <v>2591</v>
      </c>
      <c r="KZ51">
        <v>2612</v>
      </c>
      <c r="LA51">
        <v>2607</v>
      </c>
      <c r="LB51">
        <v>2594</v>
      </c>
      <c r="LC51">
        <v>2200</v>
      </c>
      <c r="LD51">
        <v>2190</v>
      </c>
      <c r="LE51">
        <v>2145</v>
      </c>
      <c r="LF51">
        <v>2145</v>
      </c>
      <c r="LG51">
        <v>2121</v>
      </c>
      <c r="LH51">
        <v>2112</v>
      </c>
      <c r="LI51">
        <v>2122</v>
      </c>
      <c r="LJ51">
        <v>2107</v>
      </c>
      <c r="LK51">
        <v>2109</v>
      </c>
      <c r="LL51">
        <v>2101</v>
      </c>
      <c r="LM51">
        <v>2107</v>
      </c>
      <c r="LN51">
        <v>2118</v>
      </c>
      <c r="LO51">
        <v>2116</v>
      </c>
      <c r="LP51">
        <v>2121</v>
      </c>
      <c r="LQ51">
        <v>2118</v>
      </c>
      <c r="LR51">
        <v>2132</v>
      </c>
    </row>
    <row r="52" spans="2:330" x14ac:dyDescent="0.35">
      <c r="B52" s="2" t="s">
        <v>55</v>
      </c>
      <c r="C52" s="1" t="s">
        <v>356</v>
      </c>
      <c r="D52" s="1" t="s">
        <v>166</v>
      </c>
      <c r="E52" s="1">
        <v>5562004</v>
      </c>
      <c r="F52" s="11">
        <v>72517</v>
      </c>
      <c r="G52" s="11">
        <v>90849</v>
      </c>
      <c r="H52" s="11">
        <v>88569</v>
      </c>
      <c r="I52" s="11">
        <v>77081</v>
      </c>
      <c r="J52" t="e">
        <v>#N/A</v>
      </c>
      <c r="K52" t="e">
        <v>#N/A</v>
      </c>
      <c r="L52" s="11">
        <v>2386</v>
      </c>
      <c r="M52" s="11">
        <v>4547</v>
      </c>
      <c r="N52" s="11">
        <v>78608</v>
      </c>
      <c r="O52" s="11">
        <v>78471</v>
      </c>
      <c r="P52" s="11">
        <v>78510</v>
      </c>
      <c r="Q52" s="11">
        <v>78208</v>
      </c>
      <c r="R52" s="11">
        <v>77911</v>
      </c>
      <c r="S52" s="11">
        <v>77619</v>
      </c>
      <c r="T52" s="11">
        <v>77263</v>
      </c>
      <c r="U52" s="11">
        <v>76876</v>
      </c>
      <c r="V52" s="11">
        <v>76277</v>
      </c>
      <c r="W52" s="11">
        <v>75762</v>
      </c>
      <c r="X52" s="11">
        <v>75408</v>
      </c>
      <c r="Y52" s="11">
        <v>74323</v>
      </c>
      <c r="Z52" s="11">
        <v>74123</v>
      </c>
      <c r="AA52" s="11">
        <v>73751</v>
      </c>
      <c r="AB52" s="11">
        <v>73518</v>
      </c>
      <c r="AC52" s="11">
        <v>74220</v>
      </c>
      <c r="AD52" s="11">
        <v>74004</v>
      </c>
      <c r="AE52" s="11">
        <v>73989</v>
      </c>
      <c r="AF52" s="11">
        <v>73425</v>
      </c>
      <c r="AG52" s="11">
        <v>73343</v>
      </c>
      <c r="AH52" s="11">
        <v>73126</v>
      </c>
      <c r="AI52" s="11">
        <v>73078</v>
      </c>
      <c r="AJ52" s="11">
        <v>73179</v>
      </c>
      <c r="AK52" s="11">
        <v>73747</v>
      </c>
      <c r="AL52" s="11">
        <v>73282</v>
      </c>
      <c r="AM52" s="11" t="e">
        <v>#N/A</v>
      </c>
      <c r="AN52" s="22">
        <v>41.93</v>
      </c>
      <c r="AO52" s="22">
        <v>42.27</v>
      </c>
      <c r="AP52" s="22">
        <v>42.65</v>
      </c>
      <c r="AQ52" s="22">
        <v>43.03</v>
      </c>
      <c r="AR52" s="22">
        <v>43.41</v>
      </c>
      <c r="AS52" s="22">
        <v>43.8</v>
      </c>
      <c r="AT52" s="22">
        <v>44.22</v>
      </c>
      <c r="AU52" s="22">
        <v>44.61</v>
      </c>
      <c r="AV52" s="22">
        <v>45.04</v>
      </c>
      <c r="AW52" s="22">
        <v>45.5</v>
      </c>
      <c r="AX52" s="22">
        <v>45.89</v>
      </c>
      <c r="AY52" s="22">
        <v>46.65</v>
      </c>
      <c r="AZ52" s="22">
        <v>46.99</v>
      </c>
      <c r="BA52" s="22">
        <v>47.39</v>
      </c>
      <c r="BB52" s="22">
        <v>47.76</v>
      </c>
      <c r="BC52" s="22">
        <v>47.71</v>
      </c>
      <c r="BD52" s="22">
        <v>47.95</v>
      </c>
      <c r="BE52" s="22">
        <v>48.15</v>
      </c>
      <c r="BF52" s="22">
        <v>48.39</v>
      </c>
      <c r="BG52" s="22">
        <v>48.41</v>
      </c>
      <c r="BH52" s="22">
        <v>48.44</v>
      </c>
      <c r="BI52" s="22">
        <v>48.24</v>
      </c>
      <c r="BJ52" s="22">
        <v>47.75</v>
      </c>
      <c r="BK52" s="22">
        <v>47.27</v>
      </c>
      <c r="BL52" s="22">
        <v>47.13</v>
      </c>
      <c r="BM52" s="22" t="e">
        <v>#N/A</v>
      </c>
      <c r="BN52" s="11">
        <v>7145</v>
      </c>
      <c r="BO52" s="11">
        <v>7114</v>
      </c>
      <c r="BP52" s="11">
        <v>6890</v>
      </c>
      <c r="BQ52" s="11">
        <v>6737</v>
      </c>
      <c r="BR52" s="11">
        <v>6698</v>
      </c>
      <c r="BS52" s="11">
        <v>6535</v>
      </c>
      <c r="BT52" s="11">
        <v>6447</v>
      </c>
      <c r="BU52" s="11">
        <v>6299</v>
      </c>
      <c r="BV52" s="11">
        <v>6094</v>
      </c>
      <c r="BW52" s="11">
        <v>6033</v>
      </c>
      <c r="BX52" s="11">
        <v>6024</v>
      </c>
      <c r="BY52" s="11">
        <v>4993</v>
      </c>
      <c r="BZ52" s="11">
        <v>5045</v>
      </c>
      <c r="CA52" s="11">
        <v>5172</v>
      </c>
      <c r="CB52" s="11">
        <v>5447</v>
      </c>
      <c r="CC52" s="11">
        <v>6507</v>
      </c>
      <c r="CD52" s="11">
        <v>6943</v>
      </c>
      <c r="CE52" s="11">
        <v>7447</v>
      </c>
      <c r="CF52" s="11">
        <v>7644</v>
      </c>
      <c r="CG52" s="11">
        <v>7877</v>
      </c>
      <c r="CH52" s="11">
        <v>8130</v>
      </c>
      <c r="CI52" s="11">
        <v>8428</v>
      </c>
      <c r="CJ52" s="11">
        <v>9170</v>
      </c>
      <c r="CK52" s="11">
        <v>10181</v>
      </c>
      <c r="CL52" s="11">
        <v>10102</v>
      </c>
      <c r="CM52" s="11" t="e">
        <v>#N/A</v>
      </c>
      <c r="CN52" s="11">
        <v>644</v>
      </c>
      <c r="CO52" s="11">
        <v>663</v>
      </c>
      <c r="CP52" s="11">
        <v>622</v>
      </c>
      <c r="CQ52" s="11">
        <v>646</v>
      </c>
      <c r="CR52" s="11">
        <v>595</v>
      </c>
      <c r="CS52" s="11">
        <v>560</v>
      </c>
      <c r="CT52" s="11">
        <v>541</v>
      </c>
      <c r="CU52" s="11">
        <v>578</v>
      </c>
      <c r="CV52" s="11">
        <v>564</v>
      </c>
      <c r="CW52" s="11">
        <v>540</v>
      </c>
      <c r="CX52" s="11">
        <v>493</v>
      </c>
      <c r="CY52" s="11">
        <v>486</v>
      </c>
      <c r="CZ52">
        <v>500</v>
      </c>
      <c r="DA52" s="11">
        <v>520</v>
      </c>
      <c r="DB52">
        <v>538</v>
      </c>
      <c r="DC52" s="11">
        <v>602</v>
      </c>
      <c r="DD52" s="11">
        <v>648</v>
      </c>
      <c r="DE52" s="11">
        <v>571</v>
      </c>
      <c r="DF52" s="11">
        <v>635</v>
      </c>
      <c r="DG52" s="11">
        <v>615</v>
      </c>
      <c r="DH52" s="11">
        <v>660</v>
      </c>
      <c r="DI52" s="11">
        <v>628</v>
      </c>
      <c r="DJ52" s="11">
        <v>628</v>
      </c>
      <c r="DK52" s="11">
        <v>633</v>
      </c>
      <c r="DL52" s="11">
        <v>574</v>
      </c>
      <c r="DM52" s="11" t="e">
        <v>#N/A</v>
      </c>
      <c r="DN52" s="11">
        <v>962</v>
      </c>
      <c r="DO52" s="11">
        <v>1001</v>
      </c>
      <c r="DP52" s="11">
        <v>912</v>
      </c>
      <c r="DQ52" s="11">
        <v>969</v>
      </c>
      <c r="DR52" s="11">
        <v>968</v>
      </c>
      <c r="DS52" s="11">
        <v>923</v>
      </c>
      <c r="DT52" s="11">
        <v>931</v>
      </c>
      <c r="DU52" s="11">
        <v>991</v>
      </c>
      <c r="DV52" s="11">
        <v>1054</v>
      </c>
      <c r="DW52" s="11">
        <v>981</v>
      </c>
      <c r="DX52" s="11">
        <v>935</v>
      </c>
      <c r="DY52" s="11">
        <v>998</v>
      </c>
      <c r="DZ52" s="11">
        <v>932</v>
      </c>
      <c r="EA52" s="11">
        <v>1050</v>
      </c>
      <c r="EB52" s="11">
        <v>963</v>
      </c>
      <c r="EC52" s="11">
        <v>1078</v>
      </c>
      <c r="ED52" s="11">
        <v>1000</v>
      </c>
      <c r="EE52" s="11">
        <v>1032</v>
      </c>
      <c r="EF52" s="11">
        <v>1040</v>
      </c>
      <c r="EG52" s="11">
        <v>1046</v>
      </c>
      <c r="EH52" s="11">
        <v>982</v>
      </c>
      <c r="EI52" s="11">
        <v>1087</v>
      </c>
      <c r="EJ52" s="11">
        <v>1161</v>
      </c>
      <c r="EK52" s="11">
        <v>1061</v>
      </c>
      <c r="EL52" s="11">
        <v>1109</v>
      </c>
      <c r="EM52" s="11" t="e">
        <v>#N/A</v>
      </c>
      <c r="EN52" s="11">
        <v>2602</v>
      </c>
      <c r="EO52" s="11">
        <v>2642</v>
      </c>
      <c r="EP52" s="11">
        <v>2847</v>
      </c>
      <c r="EQ52" s="11">
        <v>2403</v>
      </c>
      <c r="ER52" s="11">
        <v>2530</v>
      </c>
      <c r="ES52" s="11">
        <v>2468</v>
      </c>
      <c r="ET52" s="11">
        <v>2350</v>
      </c>
      <c r="EU52" s="11">
        <v>2453</v>
      </c>
      <c r="EV52" s="11">
        <v>2478</v>
      </c>
      <c r="EW52" s="11">
        <v>2451</v>
      </c>
      <c r="EX52" s="11">
        <v>2487</v>
      </c>
      <c r="EY52" s="11">
        <v>2736</v>
      </c>
      <c r="EZ52" s="11">
        <v>2915</v>
      </c>
      <c r="FA52" s="11">
        <v>3116</v>
      </c>
      <c r="FB52" s="11">
        <v>2937</v>
      </c>
      <c r="FC52" s="11">
        <v>4000</v>
      </c>
      <c r="FD52" s="11">
        <v>3549</v>
      </c>
      <c r="FE52" s="11">
        <v>3481</v>
      </c>
      <c r="FF52" s="11">
        <v>2967</v>
      </c>
      <c r="FG52" s="11">
        <v>3407</v>
      </c>
      <c r="FH52" s="11">
        <v>2991</v>
      </c>
      <c r="FI52" s="11">
        <v>3326</v>
      </c>
      <c r="FJ52" s="11">
        <v>4266</v>
      </c>
      <c r="FK52" s="11">
        <v>6362</v>
      </c>
      <c r="FL52" s="11">
        <v>5296</v>
      </c>
      <c r="FM52" s="11" t="e">
        <v>#N/A</v>
      </c>
      <c r="FN52" s="11">
        <v>2985</v>
      </c>
      <c r="FO52" s="11">
        <v>2441</v>
      </c>
      <c r="FP52" s="11">
        <v>2518</v>
      </c>
      <c r="FQ52" s="11">
        <v>2382</v>
      </c>
      <c r="FR52" s="11">
        <v>2454</v>
      </c>
      <c r="FS52" s="11">
        <v>2397</v>
      </c>
      <c r="FT52" s="11">
        <v>2316</v>
      </c>
      <c r="FU52" s="11">
        <v>2429</v>
      </c>
      <c r="FV52" s="11">
        <v>2587</v>
      </c>
      <c r="FW52" s="11">
        <v>2525</v>
      </c>
      <c r="FX52" s="11">
        <v>2403</v>
      </c>
      <c r="FY52" s="11">
        <v>2697</v>
      </c>
      <c r="FZ52" s="11">
        <v>2697</v>
      </c>
      <c r="GA52" s="11">
        <v>2982</v>
      </c>
      <c r="GB52" s="11">
        <v>2795</v>
      </c>
      <c r="GC52" s="11">
        <v>2836</v>
      </c>
      <c r="GD52" s="11">
        <v>3390</v>
      </c>
      <c r="GE52" s="11">
        <v>3042</v>
      </c>
      <c r="GF52" s="11">
        <v>3088</v>
      </c>
      <c r="GG52" s="11">
        <v>3099</v>
      </c>
      <c r="GH52" s="11">
        <v>2884</v>
      </c>
      <c r="GI52" s="11">
        <v>2932</v>
      </c>
      <c r="GJ52" s="11">
        <v>3032</v>
      </c>
      <c r="GK52" s="11">
        <v>5374</v>
      </c>
      <c r="GL52" s="11">
        <v>5227</v>
      </c>
      <c r="GM52" s="11" t="e">
        <v>#N/A</v>
      </c>
      <c r="GN52">
        <v>73675</v>
      </c>
      <c r="GO52">
        <v>73610</v>
      </c>
      <c r="GP52">
        <v>73515</v>
      </c>
      <c r="GQ52">
        <v>73426</v>
      </c>
      <c r="GR52">
        <v>73339</v>
      </c>
      <c r="GS52">
        <v>73246</v>
      </c>
      <c r="GT52">
        <v>73151</v>
      </c>
      <c r="GU52">
        <v>73042</v>
      </c>
      <c r="GV52">
        <v>72947</v>
      </c>
      <c r="GW52">
        <v>72841</v>
      </c>
      <c r="GX52">
        <v>72739</v>
      </c>
      <c r="GY52">
        <v>72592</v>
      </c>
      <c r="GZ52">
        <v>72447</v>
      </c>
      <c r="HA52">
        <v>72291</v>
      </c>
      <c r="HB52">
        <v>72122</v>
      </c>
      <c r="HC52">
        <v>71958</v>
      </c>
      <c r="HD52">
        <v>71783</v>
      </c>
      <c r="HE52">
        <v>71600</v>
      </c>
      <c r="HF52">
        <v>71409</v>
      </c>
      <c r="HG52">
        <v>71224</v>
      </c>
      <c r="HH52">
        <v>71031</v>
      </c>
      <c r="HI52">
        <v>70836</v>
      </c>
      <c r="HJ52">
        <v>70641</v>
      </c>
      <c r="HK52">
        <v>70441</v>
      </c>
      <c r="HL52">
        <v>70246</v>
      </c>
      <c r="HM52">
        <v>70056</v>
      </c>
      <c r="HN52">
        <v>69874</v>
      </c>
      <c r="HO52">
        <v>47.08</v>
      </c>
      <c r="HP52">
        <v>46.93</v>
      </c>
      <c r="HQ52">
        <v>46.84</v>
      </c>
      <c r="HR52">
        <v>46.82</v>
      </c>
      <c r="HS52">
        <v>46.76</v>
      </c>
      <c r="HT52">
        <v>46.73</v>
      </c>
      <c r="HU52">
        <v>46.71</v>
      </c>
      <c r="HV52">
        <v>46.7</v>
      </c>
      <c r="HW52">
        <v>46.71</v>
      </c>
      <c r="HX52">
        <v>46.76</v>
      </c>
      <c r="HY52">
        <v>46.81</v>
      </c>
      <c r="HZ52">
        <v>46.88</v>
      </c>
      <c r="IA52">
        <v>46.98</v>
      </c>
      <c r="IB52">
        <v>47.07</v>
      </c>
      <c r="IC52">
        <v>47.17</v>
      </c>
      <c r="ID52">
        <v>47.26</v>
      </c>
      <c r="IE52">
        <v>47.32</v>
      </c>
      <c r="IF52">
        <v>47.34</v>
      </c>
      <c r="IG52">
        <v>47.34</v>
      </c>
      <c r="IH52">
        <v>47.35</v>
      </c>
      <c r="II52">
        <v>47.38</v>
      </c>
      <c r="IJ52">
        <v>47.4</v>
      </c>
      <c r="IK52">
        <v>47.4</v>
      </c>
      <c r="IL52">
        <v>47.36</v>
      </c>
      <c r="IM52">
        <v>47.3</v>
      </c>
      <c r="IN52">
        <v>47.2</v>
      </c>
      <c r="IO52">
        <v>47.08</v>
      </c>
      <c r="IP52">
        <v>625</v>
      </c>
      <c r="IQ52">
        <v>623</v>
      </c>
      <c r="IR52">
        <v>617</v>
      </c>
      <c r="IS52">
        <v>613</v>
      </c>
      <c r="IT52">
        <v>607</v>
      </c>
      <c r="IU52">
        <v>602</v>
      </c>
      <c r="IV52">
        <v>595</v>
      </c>
      <c r="IW52">
        <v>590</v>
      </c>
      <c r="IX52">
        <v>586</v>
      </c>
      <c r="IY52">
        <v>582</v>
      </c>
      <c r="IZ52">
        <v>580</v>
      </c>
      <c r="JA52">
        <v>576</v>
      </c>
      <c r="JB52">
        <v>574</v>
      </c>
      <c r="JC52">
        <v>572</v>
      </c>
      <c r="JD52">
        <v>570</v>
      </c>
      <c r="JE52">
        <v>570</v>
      </c>
      <c r="JF52">
        <v>572</v>
      </c>
      <c r="JG52">
        <v>574</v>
      </c>
      <c r="JH52">
        <v>576</v>
      </c>
      <c r="JI52">
        <v>580</v>
      </c>
      <c r="JJ52">
        <v>584</v>
      </c>
      <c r="JK52">
        <v>587</v>
      </c>
      <c r="JL52">
        <v>591</v>
      </c>
      <c r="JM52">
        <v>595</v>
      </c>
      <c r="JN52">
        <v>598</v>
      </c>
      <c r="JO52">
        <v>601</v>
      </c>
      <c r="JP52">
        <v>603</v>
      </c>
      <c r="JQ52">
        <v>1020</v>
      </c>
      <c r="JR52">
        <v>1013</v>
      </c>
      <c r="JS52">
        <v>1010</v>
      </c>
      <c r="JT52">
        <v>1008</v>
      </c>
      <c r="JU52">
        <v>1012</v>
      </c>
      <c r="JV52">
        <v>1013</v>
      </c>
      <c r="JW52">
        <v>1014</v>
      </c>
      <c r="JX52">
        <v>1021</v>
      </c>
      <c r="JY52">
        <v>1014</v>
      </c>
      <c r="JZ52">
        <v>1019</v>
      </c>
      <c r="KA52">
        <v>1013</v>
      </c>
      <c r="KB52">
        <v>1016</v>
      </c>
      <c r="KC52">
        <v>1009</v>
      </c>
      <c r="KD52">
        <v>1015</v>
      </c>
      <c r="KE52">
        <v>1018</v>
      </c>
      <c r="KF52">
        <v>1016</v>
      </c>
      <c r="KG52">
        <v>1022</v>
      </c>
      <c r="KH52">
        <v>1030</v>
      </c>
      <c r="KI52">
        <v>1035</v>
      </c>
      <c r="KJ52">
        <v>1039</v>
      </c>
      <c r="KK52">
        <v>1045</v>
      </c>
      <c r="KL52">
        <v>1051</v>
      </c>
      <c r="KM52">
        <v>1055</v>
      </c>
      <c r="KN52">
        <v>1062</v>
      </c>
      <c r="KO52">
        <v>1059</v>
      </c>
      <c r="KP52">
        <v>1054</v>
      </c>
      <c r="KQ52">
        <v>1049</v>
      </c>
      <c r="KR52">
        <v>323</v>
      </c>
      <c r="KS52">
        <v>325</v>
      </c>
      <c r="KT52">
        <v>298</v>
      </c>
      <c r="KU52">
        <v>306</v>
      </c>
      <c r="KV52">
        <v>318</v>
      </c>
      <c r="KW52">
        <v>318</v>
      </c>
      <c r="KX52">
        <v>324</v>
      </c>
      <c r="KY52">
        <v>322</v>
      </c>
      <c r="KZ52">
        <v>333</v>
      </c>
      <c r="LA52">
        <v>331</v>
      </c>
      <c r="LB52">
        <v>331</v>
      </c>
      <c r="LC52">
        <v>293</v>
      </c>
      <c r="LD52">
        <v>290</v>
      </c>
      <c r="LE52">
        <v>287</v>
      </c>
      <c r="LF52">
        <v>279</v>
      </c>
      <c r="LG52">
        <v>282</v>
      </c>
      <c r="LH52">
        <v>275</v>
      </c>
      <c r="LI52">
        <v>273</v>
      </c>
      <c r="LJ52">
        <v>268</v>
      </c>
      <c r="LK52">
        <v>274</v>
      </c>
      <c r="LL52">
        <v>268</v>
      </c>
      <c r="LM52">
        <v>269</v>
      </c>
      <c r="LN52">
        <v>269</v>
      </c>
      <c r="LO52">
        <v>267</v>
      </c>
      <c r="LP52">
        <v>266</v>
      </c>
      <c r="LQ52">
        <v>263</v>
      </c>
      <c r="LR52">
        <v>264</v>
      </c>
    </row>
    <row r="53" spans="2:330" x14ac:dyDescent="0.35">
      <c r="B53" s="2" t="s">
        <v>56</v>
      </c>
      <c r="C53" s="1" t="s">
        <v>357</v>
      </c>
      <c r="D53" s="1" t="s">
        <v>167</v>
      </c>
      <c r="E53" s="1">
        <v>5562008</v>
      </c>
      <c r="F53" s="11">
        <v>26352</v>
      </c>
      <c r="G53" s="11">
        <v>32214</v>
      </c>
      <c r="H53" s="11">
        <v>37447</v>
      </c>
      <c r="I53" s="11">
        <v>36504</v>
      </c>
      <c r="J53" t="e">
        <v>#N/A</v>
      </c>
      <c r="K53" t="e">
        <v>#N/A</v>
      </c>
      <c r="L53" s="11">
        <v>1367</v>
      </c>
      <c r="M53" s="11">
        <v>2710</v>
      </c>
      <c r="N53" s="11">
        <v>37293</v>
      </c>
      <c r="O53" s="11">
        <v>37210</v>
      </c>
      <c r="P53" s="11">
        <v>37180</v>
      </c>
      <c r="Q53" s="11">
        <v>36743</v>
      </c>
      <c r="R53" s="11">
        <v>36652</v>
      </c>
      <c r="S53" s="11">
        <v>36571</v>
      </c>
      <c r="T53" s="11">
        <v>36297</v>
      </c>
      <c r="U53" s="11">
        <v>36016</v>
      </c>
      <c r="V53" s="11">
        <v>35852</v>
      </c>
      <c r="W53" s="11">
        <v>35757</v>
      </c>
      <c r="X53" s="11">
        <v>35513</v>
      </c>
      <c r="Y53" s="11">
        <v>34543</v>
      </c>
      <c r="Z53" s="11">
        <v>34507</v>
      </c>
      <c r="AA53" s="11">
        <v>34332</v>
      </c>
      <c r="AB53" s="11">
        <v>34351</v>
      </c>
      <c r="AC53" s="11">
        <v>34521</v>
      </c>
      <c r="AD53" s="11">
        <v>34555</v>
      </c>
      <c r="AE53" s="11">
        <v>34563</v>
      </c>
      <c r="AF53" s="11">
        <v>34614</v>
      </c>
      <c r="AG53" s="11">
        <v>34596</v>
      </c>
      <c r="AH53" s="11">
        <v>34714</v>
      </c>
      <c r="AI53" s="11">
        <v>34876</v>
      </c>
      <c r="AJ53" s="11">
        <v>35472</v>
      </c>
      <c r="AK53" s="11">
        <v>35480</v>
      </c>
      <c r="AL53" s="11">
        <v>35473</v>
      </c>
      <c r="AM53" s="11" t="e">
        <v>#N/A</v>
      </c>
      <c r="AN53" s="22">
        <v>40.44</v>
      </c>
      <c r="AO53" s="22">
        <v>40.79</v>
      </c>
      <c r="AP53" s="22">
        <v>41.28</v>
      </c>
      <c r="AQ53" s="22">
        <v>41.91</v>
      </c>
      <c r="AR53" s="22">
        <v>42.38</v>
      </c>
      <c r="AS53" s="22">
        <v>42.75</v>
      </c>
      <c r="AT53" s="22">
        <v>43.36</v>
      </c>
      <c r="AU53" s="22">
        <v>44.03</v>
      </c>
      <c r="AV53" s="22">
        <v>44.55</v>
      </c>
      <c r="AW53" s="22">
        <v>45.01</v>
      </c>
      <c r="AX53" s="22">
        <v>45.53</v>
      </c>
      <c r="AY53" s="22">
        <v>46.08</v>
      </c>
      <c r="AZ53" s="22">
        <v>46.47</v>
      </c>
      <c r="BA53" s="22">
        <v>46.99</v>
      </c>
      <c r="BB53" s="22">
        <v>47.29</v>
      </c>
      <c r="BC53" s="22">
        <v>47.55</v>
      </c>
      <c r="BD53" s="22">
        <v>47.87</v>
      </c>
      <c r="BE53" s="22">
        <v>48.18</v>
      </c>
      <c r="BF53" s="22">
        <v>48.38</v>
      </c>
      <c r="BG53" s="22">
        <v>48.45</v>
      </c>
      <c r="BH53" s="22">
        <v>48.34</v>
      </c>
      <c r="BI53" s="22">
        <v>48.02</v>
      </c>
      <c r="BJ53" s="22">
        <v>47.49</v>
      </c>
      <c r="BK53" s="22">
        <v>47.4</v>
      </c>
      <c r="BL53" s="22">
        <v>47.25</v>
      </c>
      <c r="BM53" s="22" t="e">
        <v>#N/A</v>
      </c>
      <c r="BN53" s="11">
        <v>3791</v>
      </c>
      <c r="BO53" s="11">
        <v>3720</v>
      </c>
      <c r="BP53" s="11">
        <v>3638</v>
      </c>
      <c r="BQ53" s="11">
        <v>3445</v>
      </c>
      <c r="BR53" s="11">
        <v>3462</v>
      </c>
      <c r="BS53" s="11">
        <v>3443</v>
      </c>
      <c r="BT53" s="11">
        <v>3320</v>
      </c>
      <c r="BU53" s="11">
        <v>3241</v>
      </c>
      <c r="BV53" s="11">
        <v>3205</v>
      </c>
      <c r="BW53" s="11">
        <v>3297</v>
      </c>
      <c r="BX53" s="11">
        <v>3317</v>
      </c>
      <c r="BY53" s="11">
        <v>2718</v>
      </c>
      <c r="BZ53" s="11">
        <v>2737</v>
      </c>
      <c r="CA53" s="11">
        <v>2737</v>
      </c>
      <c r="CB53" s="11">
        <v>2836</v>
      </c>
      <c r="CC53" s="11">
        <v>3111</v>
      </c>
      <c r="CD53" s="11">
        <v>3236</v>
      </c>
      <c r="CE53" s="11">
        <v>3360</v>
      </c>
      <c r="CF53" s="11">
        <v>3448</v>
      </c>
      <c r="CG53" s="11">
        <v>3483</v>
      </c>
      <c r="CH53" s="11">
        <v>3635</v>
      </c>
      <c r="CI53" s="11">
        <v>3761</v>
      </c>
      <c r="CJ53" s="11">
        <v>4444</v>
      </c>
      <c r="CK53" s="11">
        <v>4604</v>
      </c>
      <c r="CL53" s="11">
        <v>4737</v>
      </c>
      <c r="CM53" s="11" t="e">
        <v>#N/A</v>
      </c>
      <c r="CN53" s="11">
        <v>343</v>
      </c>
      <c r="CO53" s="11">
        <v>322</v>
      </c>
      <c r="CP53" s="11">
        <v>309</v>
      </c>
      <c r="CQ53" s="11">
        <v>270</v>
      </c>
      <c r="CR53" s="11">
        <v>298</v>
      </c>
      <c r="CS53" s="11">
        <v>293</v>
      </c>
      <c r="CT53" s="11">
        <v>274</v>
      </c>
      <c r="CU53" s="11">
        <v>268</v>
      </c>
      <c r="CV53" s="11">
        <v>280</v>
      </c>
      <c r="CW53" s="11">
        <v>269</v>
      </c>
      <c r="CX53" s="11">
        <v>265</v>
      </c>
      <c r="CY53" s="11">
        <v>266</v>
      </c>
      <c r="CZ53">
        <v>266</v>
      </c>
      <c r="DA53" s="11">
        <v>256</v>
      </c>
      <c r="DB53">
        <v>254</v>
      </c>
      <c r="DC53" s="11">
        <v>280</v>
      </c>
      <c r="DD53" s="11">
        <v>284</v>
      </c>
      <c r="DE53" s="11">
        <v>302</v>
      </c>
      <c r="DF53" s="11">
        <v>294</v>
      </c>
      <c r="DG53" s="11">
        <v>333</v>
      </c>
      <c r="DH53" s="11">
        <v>273</v>
      </c>
      <c r="DI53" s="11">
        <v>314</v>
      </c>
      <c r="DJ53" s="11">
        <v>316</v>
      </c>
      <c r="DK53" s="11">
        <v>288</v>
      </c>
      <c r="DL53" s="11">
        <v>277</v>
      </c>
      <c r="DM53" s="11" t="e">
        <v>#N/A</v>
      </c>
      <c r="DN53" s="11">
        <v>374</v>
      </c>
      <c r="DO53" s="11">
        <v>381</v>
      </c>
      <c r="DP53" s="11">
        <v>403</v>
      </c>
      <c r="DQ53" s="11">
        <v>398</v>
      </c>
      <c r="DR53" s="11">
        <v>376</v>
      </c>
      <c r="DS53" s="11">
        <v>367</v>
      </c>
      <c r="DT53" s="11">
        <v>416</v>
      </c>
      <c r="DU53" s="11">
        <v>399</v>
      </c>
      <c r="DV53" s="11">
        <v>388</v>
      </c>
      <c r="DW53" s="11">
        <v>438</v>
      </c>
      <c r="DX53" s="11">
        <v>455</v>
      </c>
      <c r="DY53" s="11">
        <v>415</v>
      </c>
      <c r="DZ53" s="11">
        <v>407</v>
      </c>
      <c r="EA53" s="11">
        <v>445</v>
      </c>
      <c r="EB53" s="11">
        <v>418</v>
      </c>
      <c r="EC53" s="11">
        <v>406</v>
      </c>
      <c r="ED53" s="11">
        <v>482</v>
      </c>
      <c r="EE53" s="11">
        <v>437</v>
      </c>
      <c r="EF53" s="11">
        <v>442</v>
      </c>
      <c r="EG53" s="11">
        <v>462</v>
      </c>
      <c r="EH53" s="11">
        <v>525</v>
      </c>
      <c r="EI53" s="11">
        <v>521</v>
      </c>
      <c r="EJ53" s="11">
        <v>552</v>
      </c>
      <c r="EK53" s="11">
        <v>440</v>
      </c>
      <c r="EL53" s="11">
        <v>457</v>
      </c>
      <c r="EM53" s="11" t="e">
        <v>#N/A</v>
      </c>
      <c r="EN53" s="11">
        <v>1617</v>
      </c>
      <c r="EO53" s="11">
        <v>1749</v>
      </c>
      <c r="EP53" s="11">
        <v>1773</v>
      </c>
      <c r="EQ53" s="11">
        <v>1434</v>
      </c>
      <c r="ER53" s="11">
        <v>1508</v>
      </c>
      <c r="ES53" s="11">
        <v>1511</v>
      </c>
      <c r="ET53" s="11">
        <v>1366</v>
      </c>
      <c r="EU53" s="11">
        <v>1321</v>
      </c>
      <c r="EV53" s="11">
        <v>1481</v>
      </c>
      <c r="EW53" s="11">
        <v>1625</v>
      </c>
      <c r="EX53" s="11">
        <v>1518</v>
      </c>
      <c r="EY53" s="11">
        <v>1666</v>
      </c>
      <c r="EZ53" s="11">
        <v>1576</v>
      </c>
      <c r="FA53" s="11">
        <v>1680</v>
      </c>
      <c r="FB53" s="11">
        <v>1749</v>
      </c>
      <c r="FC53" s="11">
        <v>1956</v>
      </c>
      <c r="FD53" s="11">
        <v>2060</v>
      </c>
      <c r="FE53" s="11">
        <v>1846</v>
      </c>
      <c r="FF53" s="11">
        <v>1899</v>
      </c>
      <c r="FG53" s="11">
        <v>1919</v>
      </c>
      <c r="FH53" s="11">
        <v>2044</v>
      </c>
      <c r="FI53" s="11">
        <v>2077</v>
      </c>
      <c r="FJ53" s="11">
        <v>2356</v>
      </c>
      <c r="FK53" s="11">
        <v>2158</v>
      </c>
      <c r="FL53" s="11">
        <v>2785</v>
      </c>
      <c r="FM53" s="11" t="e">
        <v>#N/A</v>
      </c>
      <c r="FN53" s="11">
        <v>1710</v>
      </c>
      <c r="FO53" s="11">
        <v>1773</v>
      </c>
      <c r="FP53" s="11">
        <v>1709</v>
      </c>
      <c r="FQ53" s="11">
        <v>1743</v>
      </c>
      <c r="FR53" s="11">
        <v>1521</v>
      </c>
      <c r="FS53" s="11">
        <v>1518</v>
      </c>
      <c r="FT53" s="11">
        <v>1498</v>
      </c>
      <c r="FU53" s="11">
        <v>1471</v>
      </c>
      <c r="FV53" s="11">
        <v>1538</v>
      </c>
      <c r="FW53" s="11">
        <v>1551</v>
      </c>
      <c r="FX53" s="11">
        <v>1572</v>
      </c>
      <c r="FY53" s="11">
        <v>1521</v>
      </c>
      <c r="FZ53" s="11">
        <v>1477</v>
      </c>
      <c r="GA53" s="11">
        <v>1691</v>
      </c>
      <c r="GB53" s="11">
        <v>1579</v>
      </c>
      <c r="GC53" s="11">
        <v>1664</v>
      </c>
      <c r="GD53" s="11">
        <v>1820</v>
      </c>
      <c r="GE53" s="11">
        <v>1705</v>
      </c>
      <c r="GF53" s="11">
        <v>1693</v>
      </c>
      <c r="GG53" s="11">
        <v>1816</v>
      </c>
      <c r="GH53" s="11">
        <v>1669</v>
      </c>
      <c r="GI53" s="11">
        <v>1695</v>
      </c>
      <c r="GJ53" s="11">
        <v>1803</v>
      </c>
      <c r="GK53" s="11">
        <v>1994</v>
      </c>
      <c r="GL53" s="11">
        <v>2611</v>
      </c>
      <c r="GM53" s="11" t="e">
        <v>#N/A</v>
      </c>
      <c r="GN53">
        <v>35582</v>
      </c>
      <c r="GO53">
        <v>35672</v>
      </c>
      <c r="GP53">
        <v>35743</v>
      </c>
      <c r="GQ53">
        <v>35814</v>
      </c>
      <c r="GR53">
        <v>35877</v>
      </c>
      <c r="GS53">
        <v>35942</v>
      </c>
      <c r="GT53">
        <v>35992</v>
      </c>
      <c r="GU53">
        <v>36040</v>
      </c>
      <c r="GV53">
        <v>36071</v>
      </c>
      <c r="GW53">
        <v>36105</v>
      </c>
      <c r="GX53">
        <v>36126</v>
      </c>
      <c r="GY53">
        <v>36116</v>
      </c>
      <c r="GZ53">
        <v>36105</v>
      </c>
      <c r="HA53">
        <v>36089</v>
      </c>
      <c r="HB53">
        <v>36047</v>
      </c>
      <c r="HC53">
        <v>36003</v>
      </c>
      <c r="HD53">
        <v>35954</v>
      </c>
      <c r="HE53">
        <v>35899</v>
      </c>
      <c r="HF53">
        <v>35841</v>
      </c>
      <c r="HG53">
        <v>35767</v>
      </c>
      <c r="HH53">
        <v>35696</v>
      </c>
      <c r="HI53">
        <v>35616</v>
      </c>
      <c r="HJ53">
        <v>35541</v>
      </c>
      <c r="HK53">
        <v>35459</v>
      </c>
      <c r="HL53">
        <v>35382</v>
      </c>
      <c r="HM53">
        <v>35304</v>
      </c>
      <c r="HN53">
        <v>35232</v>
      </c>
      <c r="HO53">
        <v>47.29</v>
      </c>
      <c r="HP53">
        <v>47.17</v>
      </c>
      <c r="HQ53">
        <v>47.06</v>
      </c>
      <c r="HR53">
        <v>46.98</v>
      </c>
      <c r="HS53">
        <v>46.93</v>
      </c>
      <c r="HT53">
        <v>46.95</v>
      </c>
      <c r="HU53">
        <v>47</v>
      </c>
      <c r="HV53">
        <v>46.98</v>
      </c>
      <c r="HW53">
        <v>46.94</v>
      </c>
      <c r="HX53">
        <v>47.04</v>
      </c>
      <c r="HY53">
        <v>47.16</v>
      </c>
      <c r="HZ53">
        <v>47.29</v>
      </c>
      <c r="IA53">
        <v>47.43</v>
      </c>
      <c r="IB53">
        <v>47.59</v>
      </c>
      <c r="IC53">
        <v>47.72</v>
      </c>
      <c r="ID53">
        <v>47.86</v>
      </c>
      <c r="IE53">
        <v>47.96</v>
      </c>
      <c r="IF53">
        <v>48.06</v>
      </c>
      <c r="IG53">
        <v>48.11</v>
      </c>
      <c r="IH53">
        <v>48.15</v>
      </c>
      <c r="II53">
        <v>48.2</v>
      </c>
      <c r="IJ53">
        <v>48.25</v>
      </c>
      <c r="IK53">
        <v>48.28</v>
      </c>
      <c r="IL53">
        <v>48.3</v>
      </c>
      <c r="IM53">
        <v>48.29</v>
      </c>
      <c r="IN53">
        <v>48.23</v>
      </c>
      <c r="IO53">
        <v>48.14</v>
      </c>
      <c r="IP53">
        <v>299</v>
      </c>
      <c r="IQ53">
        <v>307</v>
      </c>
      <c r="IR53">
        <v>310</v>
      </c>
      <c r="IS53">
        <v>307</v>
      </c>
      <c r="IT53">
        <v>304</v>
      </c>
      <c r="IU53">
        <v>300</v>
      </c>
      <c r="IV53">
        <v>296</v>
      </c>
      <c r="IW53">
        <v>292</v>
      </c>
      <c r="IX53">
        <v>288</v>
      </c>
      <c r="IY53">
        <v>286</v>
      </c>
      <c r="IZ53">
        <v>283</v>
      </c>
      <c r="JA53">
        <v>280</v>
      </c>
      <c r="JB53">
        <v>278</v>
      </c>
      <c r="JC53">
        <v>278</v>
      </c>
      <c r="JD53">
        <v>276</v>
      </c>
      <c r="JE53">
        <v>276</v>
      </c>
      <c r="JF53">
        <v>277</v>
      </c>
      <c r="JG53">
        <v>278</v>
      </c>
      <c r="JH53">
        <v>280</v>
      </c>
      <c r="JI53">
        <v>282</v>
      </c>
      <c r="JJ53">
        <v>284</v>
      </c>
      <c r="JK53">
        <v>286</v>
      </c>
      <c r="JL53">
        <v>288</v>
      </c>
      <c r="JM53">
        <v>290</v>
      </c>
      <c r="JN53">
        <v>292</v>
      </c>
      <c r="JO53">
        <v>294</v>
      </c>
      <c r="JP53">
        <v>294</v>
      </c>
      <c r="JQ53">
        <v>467</v>
      </c>
      <c r="JR53">
        <v>478</v>
      </c>
      <c r="JS53">
        <v>475</v>
      </c>
      <c r="JT53">
        <v>476</v>
      </c>
      <c r="JU53">
        <v>476</v>
      </c>
      <c r="JV53">
        <v>472</v>
      </c>
      <c r="JW53">
        <v>475</v>
      </c>
      <c r="JX53">
        <v>475</v>
      </c>
      <c r="JY53">
        <v>483</v>
      </c>
      <c r="JZ53">
        <v>477</v>
      </c>
      <c r="KA53">
        <v>480</v>
      </c>
      <c r="KB53">
        <v>484</v>
      </c>
      <c r="KC53">
        <v>482</v>
      </c>
      <c r="KD53">
        <v>482</v>
      </c>
      <c r="KE53">
        <v>500</v>
      </c>
      <c r="KF53">
        <v>499</v>
      </c>
      <c r="KG53">
        <v>504</v>
      </c>
      <c r="KH53">
        <v>509</v>
      </c>
      <c r="KI53">
        <v>510</v>
      </c>
      <c r="KJ53">
        <v>518</v>
      </c>
      <c r="KK53">
        <v>527</v>
      </c>
      <c r="KL53">
        <v>531</v>
      </c>
      <c r="KM53">
        <v>534</v>
      </c>
      <c r="KN53">
        <v>537</v>
      </c>
      <c r="KO53">
        <v>535</v>
      </c>
      <c r="KP53">
        <v>537</v>
      </c>
      <c r="KQ53">
        <v>534</v>
      </c>
      <c r="KR53">
        <v>270</v>
      </c>
      <c r="KS53">
        <v>261</v>
      </c>
      <c r="KT53">
        <v>236</v>
      </c>
      <c r="KU53">
        <v>240</v>
      </c>
      <c r="KV53">
        <v>235</v>
      </c>
      <c r="KW53">
        <v>237</v>
      </c>
      <c r="KX53">
        <v>229</v>
      </c>
      <c r="KY53">
        <v>231</v>
      </c>
      <c r="KZ53">
        <v>226</v>
      </c>
      <c r="LA53">
        <v>225</v>
      </c>
      <c r="LB53">
        <v>218</v>
      </c>
      <c r="LC53">
        <v>194</v>
      </c>
      <c r="LD53">
        <v>193</v>
      </c>
      <c r="LE53">
        <v>188</v>
      </c>
      <c r="LF53">
        <v>182</v>
      </c>
      <c r="LG53">
        <v>179</v>
      </c>
      <c r="LH53">
        <v>178</v>
      </c>
      <c r="LI53">
        <v>176</v>
      </c>
      <c r="LJ53">
        <v>172</v>
      </c>
      <c r="LK53">
        <v>162</v>
      </c>
      <c r="LL53">
        <v>172</v>
      </c>
      <c r="LM53">
        <v>165</v>
      </c>
      <c r="LN53">
        <v>171</v>
      </c>
      <c r="LO53">
        <v>165</v>
      </c>
      <c r="LP53">
        <v>166</v>
      </c>
      <c r="LQ53">
        <v>165</v>
      </c>
      <c r="LR53">
        <v>168</v>
      </c>
    </row>
    <row r="54" spans="2:330" x14ac:dyDescent="0.35">
      <c r="B54" s="2" t="s">
        <v>57</v>
      </c>
      <c r="C54" s="1" t="s">
        <v>358</v>
      </c>
      <c r="D54" s="1" t="s">
        <v>168</v>
      </c>
      <c r="E54" s="1">
        <v>5562012</v>
      </c>
      <c r="F54" s="11">
        <v>38185</v>
      </c>
      <c r="G54" s="11">
        <v>47391</v>
      </c>
      <c r="H54" s="11">
        <v>57154</v>
      </c>
      <c r="I54" s="11">
        <v>73744</v>
      </c>
      <c r="J54" t="e">
        <v>#N/A</v>
      </c>
      <c r="K54" t="e">
        <v>#N/A</v>
      </c>
      <c r="L54" s="11">
        <v>762</v>
      </c>
      <c r="M54" s="11">
        <v>2725</v>
      </c>
      <c r="N54" s="11">
        <v>81063</v>
      </c>
      <c r="O54" s="11">
        <v>81293</v>
      </c>
      <c r="P54" s="11">
        <v>80863</v>
      </c>
      <c r="Q54" s="11">
        <v>80397</v>
      </c>
      <c r="R54" s="11">
        <v>80116</v>
      </c>
      <c r="S54" s="11">
        <v>79639</v>
      </c>
      <c r="T54" s="11">
        <v>79136</v>
      </c>
      <c r="U54" s="11">
        <v>78547</v>
      </c>
      <c r="V54" s="11">
        <v>77975</v>
      </c>
      <c r="W54" s="11">
        <v>77308</v>
      </c>
      <c r="X54" s="11">
        <v>76775</v>
      </c>
      <c r="Y54" s="11">
        <v>76518</v>
      </c>
      <c r="Z54" s="11">
        <v>76030</v>
      </c>
      <c r="AA54" s="11">
        <v>75547</v>
      </c>
      <c r="AB54" s="11">
        <v>75439</v>
      </c>
      <c r="AC54" s="11">
        <v>75431</v>
      </c>
      <c r="AD54" s="11">
        <v>75196</v>
      </c>
      <c r="AE54" s="11">
        <v>75252</v>
      </c>
      <c r="AF54" s="11">
        <v>74736</v>
      </c>
      <c r="AG54" s="11">
        <v>74704</v>
      </c>
      <c r="AH54" s="11">
        <v>74515</v>
      </c>
      <c r="AI54" s="11">
        <v>74551</v>
      </c>
      <c r="AJ54" s="11">
        <v>75973</v>
      </c>
      <c r="AK54" s="11">
        <v>76103</v>
      </c>
      <c r="AL54" s="11">
        <v>75277</v>
      </c>
      <c r="AM54" s="11" t="e">
        <v>#N/A</v>
      </c>
      <c r="AN54" s="22">
        <v>39.409999999999997</v>
      </c>
      <c r="AO54" s="22">
        <v>39.79</v>
      </c>
      <c r="AP54" s="22">
        <v>40.39</v>
      </c>
      <c r="AQ54" s="22">
        <v>40.98</v>
      </c>
      <c r="AR54" s="22">
        <v>41.55</v>
      </c>
      <c r="AS54" s="22">
        <v>42.15</v>
      </c>
      <c r="AT54" s="22">
        <v>42.82</v>
      </c>
      <c r="AU54" s="22">
        <v>43.42</v>
      </c>
      <c r="AV54" s="22">
        <v>44.04</v>
      </c>
      <c r="AW54" s="22">
        <v>44.68</v>
      </c>
      <c r="AX54" s="22">
        <v>45.26</v>
      </c>
      <c r="AY54" s="22">
        <v>46.08</v>
      </c>
      <c r="AZ54" s="22">
        <v>46.69</v>
      </c>
      <c r="BA54" s="22">
        <v>47.21</v>
      </c>
      <c r="BB54" s="22">
        <v>47.65</v>
      </c>
      <c r="BC54" s="22">
        <v>48.04</v>
      </c>
      <c r="BD54" s="22">
        <v>48.45</v>
      </c>
      <c r="BE54" s="22">
        <v>48.72</v>
      </c>
      <c r="BF54" s="22">
        <v>49.18</v>
      </c>
      <c r="BG54" s="22">
        <v>49.39</v>
      </c>
      <c r="BH54" s="22">
        <v>49.6</v>
      </c>
      <c r="BI54" s="22">
        <v>49.66</v>
      </c>
      <c r="BJ54" s="22">
        <v>48.99</v>
      </c>
      <c r="BK54" s="22">
        <v>48.81</v>
      </c>
      <c r="BL54" s="22">
        <v>49.04</v>
      </c>
      <c r="BM54" s="22" t="e">
        <v>#N/A</v>
      </c>
      <c r="BN54" s="11">
        <v>5230</v>
      </c>
      <c r="BO54" s="11">
        <v>5161</v>
      </c>
      <c r="BP54" s="11">
        <v>4917</v>
      </c>
      <c r="BQ54" s="11">
        <v>4647</v>
      </c>
      <c r="BR54" s="11">
        <v>4514</v>
      </c>
      <c r="BS54" s="11">
        <v>4406</v>
      </c>
      <c r="BT54" s="11">
        <v>4285</v>
      </c>
      <c r="BU54" s="11">
        <v>4182</v>
      </c>
      <c r="BV54" s="11">
        <v>4088</v>
      </c>
      <c r="BW54" s="11">
        <v>3980</v>
      </c>
      <c r="BX54" s="11">
        <v>3959</v>
      </c>
      <c r="BY54" s="11">
        <v>3394</v>
      </c>
      <c r="BZ54" s="11">
        <v>3447</v>
      </c>
      <c r="CA54" s="11">
        <v>3553</v>
      </c>
      <c r="CB54" s="11">
        <v>3823</v>
      </c>
      <c r="CC54" s="11">
        <v>4252</v>
      </c>
      <c r="CD54" s="11">
        <v>4721</v>
      </c>
      <c r="CE54" s="11">
        <v>5118</v>
      </c>
      <c r="CF54" s="11">
        <v>5050</v>
      </c>
      <c r="CG54" s="11">
        <v>5345</v>
      </c>
      <c r="CH54" s="11">
        <v>5416</v>
      </c>
      <c r="CI54" s="11">
        <v>5681</v>
      </c>
      <c r="CJ54" s="11">
        <v>7639</v>
      </c>
      <c r="CK54" s="11">
        <v>8157</v>
      </c>
      <c r="CL54" s="11">
        <v>7505</v>
      </c>
      <c r="CM54" s="11" t="e">
        <v>#N/A</v>
      </c>
      <c r="CN54" s="11">
        <v>730</v>
      </c>
      <c r="CO54" s="11">
        <v>750</v>
      </c>
      <c r="CP54" s="11">
        <v>674</v>
      </c>
      <c r="CQ54" s="11">
        <v>694</v>
      </c>
      <c r="CR54" s="11">
        <v>651</v>
      </c>
      <c r="CS54" s="11">
        <v>652</v>
      </c>
      <c r="CT54" s="11">
        <v>588</v>
      </c>
      <c r="CU54" s="11">
        <v>596</v>
      </c>
      <c r="CV54" s="11">
        <v>582</v>
      </c>
      <c r="CW54" s="11">
        <v>592</v>
      </c>
      <c r="CX54" s="11">
        <v>556</v>
      </c>
      <c r="CY54" s="11">
        <v>549</v>
      </c>
      <c r="CZ54">
        <v>566</v>
      </c>
      <c r="DA54" s="11">
        <v>563</v>
      </c>
      <c r="DB54">
        <v>596</v>
      </c>
      <c r="DC54" s="11">
        <v>581</v>
      </c>
      <c r="DD54" s="11">
        <v>622</v>
      </c>
      <c r="DE54" s="11">
        <v>599</v>
      </c>
      <c r="DF54" s="11">
        <v>674</v>
      </c>
      <c r="DG54" s="11">
        <v>649</v>
      </c>
      <c r="DH54" s="11">
        <v>640</v>
      </c>
      <c r="DI54" s="11">
        <v>638</v>
      </c>
      <c r="DJ54" s="11">
        <v>657</v>
      </c>
      <c r="DK54" s="11">
        <v>608</v>
      </c>
      <c r="DL54" s="11">
        <v>575</v>
      </c>
      <c r="DM54" s="11" t="e">
        <v>#N/A</v>
      </c>
      <c r="DN54" s="11">
        <v>749</v>
      </c>
      <c r="DO54" s="11">
        <v>779</v>
      </c>
      <c r="DP54" s="11">
        <v>841</v>
      </c>
      <c r="DQ54" s="11">
        <v>826</v>
      </c>
      <c r="DR54" s="11">
        <v>808</v>
      </c>
      <c r="DS54" s="11">
        <v>811</v>
      </c>
      <c r="DT54" s="11">
        <v>769</v>
      </c>
      <c r="DU54" s="11">
        <v>833</v>
      </c>
      <c r="DV54" s="11">
        <v>801</v>
      </c>
      <c r="DW54" s="11">
        <v>808</v>
      </c>
      <c r="DX54" s="11">
        <v>812</v>
      </c>
      <c r="DY54" s="11">
        <v>841</v>
      </c>
      <c r="DZ54" s="11">
        <v>811</v>
      </c>
      <c r="EA54" s="11">
        <v>863</v>
      </c>
      <c r="EB54" s="11">
        <v>828</v>
      </c>
      <c r="EC54" s="11">
        <v>902</v>
      </c>
      <c r="ED54" s="11">
        <v>942</v>
      </c>
      <c r="EE54" s="11">
        <v>925</v>
      </c>
      <c r="EF54" s="11">
        <v>963</v>
      </c>
      <c r="EG54" s="11">
        <v>917</v>
      </c>
      <c r="EH54" s="11">
        <v>964</v>
      </c>
      <c r="EI54" s="11">
        <v>1019</v>
      </c>
      <c r="EJ54" s="11">
        <v>1068</v>
      </c>
      <c r="EK54" s="11">
        <v>1061</v>
      </c>
      <c r="EL54" s="11">
        <v>1054</v>
      </c>
      <c r="EM54" s="11" t="e">
        <v>#N/A</v>
      </c>
      <c r="EN54" s="11">
        <v>3268</v>
      </c>
      <c r="EO54" s="11">
        <v>3351</v>
      </c>
      <c r="EP54" s="11">
        <v>2993</v>
      </c>
      <c r="EQ54" s="11">
        <v>2961</v>
      </c>
      <c r="ER54" s="11">
        <v>3082</v>
      </c>
      <c r="ES54" s="11">
        <v>2719</v>
      </c>
      <c r="ET54" s="11">
        <v>2738</v>
      </c>
      <c r="EU54" s="11">
        <v>2648</v>
      </c>
      <c r="EV54" s="11">
        <v>2704</v>
      </c>
      <c r="EW54" s="11">
        <v>2577</v>
      </c>
      <c r="EX54" s="11">
        <v>2544</v>
      </c>
      <c r="EY54" s="11">
        <v>2734</v>
      </c>
      <c r="EZ54" s="11">
        <v>2698</v>
      </c>
      <c r="FA54" s="11">
        <v>2808</v>
      </c>
      <c r="FB54" s="11">
        <v>3085</v>
      </c>
      <c r="FC54" s="11">
        <v>3339</v>
      </c>
      <c r="FD54" s="11">
        <v>3541</v>
      </c>
      <c r="FE54" s="11">
        <v>3768</v>
      </c>
      <c r="FF54" s="11">
        <v>3361</v>
      </c>
      <c r="FG54" s="11">
        <v>3228</v>
      </c>
      <c r="FH54" s="11">
        <v>3068</v>
      </c>
      <c r="FI54" s="11">
        <v>3559</v>
      </c>
      <c r="FJ54" s="11">
        <v>11529</v>
      </c>
      <c r="FK54" s="11">
        <v>11290</v>
      </c>
      <c r="FL54" s="11">
        <v>8238</v>
      </c>
      <c r="FM54" s="11" t="e">
        <v>#N/A</v>
      </c>
      <c r="FN54" s="11">
        <v>3246</v>
      </c>
      <c r="FO54" s="11">
        <v>3092</v>
      </c>
      <c r="FP54" s="11">
        <v>3256</v>
      </c>
      <c r="FQ54" s="11">
        <v>3295</v>
      </c>
      <c r="FR54" s="11">
        <v>3207</v>
      </c>
      <c r="FS54" s="11">
        <v>3037</v>
      </c>
      <c r="FT54" s="11">
        <v>3060</v>
      </c>
      <c r="FU54" s="11">
        <v>3000</v>
      </c>
      <c r="FV54" s="11">
        <v>3058</v>
      </c>
      <c r="FW54" s="11">
        <v>3030</v>
      </c>
      <c r="FX54" s="11">
        <v>2821</v>
      </c>
      <c r="FY54" s="11">
        <v>2995</v>
      </c>
      <c r="FZ54" s="11">
        <v>2944</v>
      </c>
      <c r="GA54" s="11">
        <v>2999</v>
      </c>
      <c r="GB54" s="11">
        <v>2990</v>
      </c>
      <c r="GC54" s="11">
        <v>3042</v>
      </c>
      <c r="GD54" s="11">
        <v>3443</v>
      </c>
      <c r="GE54" s="11">
        <v>3383</v>
      </c>
      <c r="GF54" s="11">
        <v>3577</v>
      </c>
      <c r="GG54" s="11">
        <v>3010</v>
      </c>
      <c r="GH54" s="11">
        <v>2922</v>
      </c>
      <c r="GI54" s="11">
        <v>3136</v>
      </c>
      <c r="GJ54" s="11">
        <v>8985</v>
      </c>
      <c r="GK54" s="11">
        <v>10637</v>
      </c>
      <c r="GL54" s="11">
        <v>8545</v>
      </c>
      <c r="GM54" s="11" t="e">
        <v>#N/A</v>
      </c>
      <c r="GN54">
        <v>75938</v>
      </c>
      <c r="GO54">
        <v>75788</v>
      </c>
      <c r="GP54">
        <v>75550</v>
      </c>
      <c r="GQ54">
        <v>75314</v>
      </c>
      <c r="GR54">
        <v>75092</v>
      </c>
      <c r="GS54">
        <v>74866</v>
      </c>
      <c r="GT54">
        <v>74648</v>
      </c>
      <c r="GU54">
        <v>74424</v>
      </c>
      <c r="GV54">
        <v>74202</v>
      </c>
      <c r="GW54">
        <v>73982</v>
      </c>
      <c r="GX54">
        <v>73770</v>
      </c>
      <c r="GY54">
        <v>73434</v>
      </c>
      <c r="GZ54">
        <v>73101</v>
      </c>
      <c r="HA54">
        <v>72767</v>
      </c>
      <c r="HB54">
        <v>72444</v>
      </c>
      <c r="HC54">
        <v>72129</v>
      </c>
      <c r="HD54">
        <v>71817</v>
      </c>
      <c r="HE54">
        <v>71510</v>
      </c>
      <c r="HF54">
        <v>71213</v>
      </c>
      <c r="HG54">
        <v>70914</v>
      </c>
      <c r="HH54">
        <v>70625</v>
      </c>
      <c r="HI54">
        <v>70342</v>
      </c>
      <c r="HJ54">
        <v>70075</v>
      </c>
      <c r="HK54">
        <v>69818</v>
      </c>
      <c r="HL54">
        <v>69565</v>
      </c>
      <c r="HM54">
        <v>69318</v>
      </c>
      <c r="HN54">
        <v>69084</v>
      </c>
      <c r="HO54">
        <v>48.79</v>
      </c>
      <c r="HP54">
        <v>48.77</v>
      </c>
      <c r="HQ54">
        <v>48.79</v>
      </c>
      <c r="HR54">
        <v>48.8</v>
      </c>
      <c r="HS54">
        <v>48.79</v>
      </c>
      <c r="HT54">
        <v>48.85</v>
      </c>
      <c r="HU54">
        <v>48.94</v>
      </c>
      <c r="HV54">
        <v>48.98</v>
      </c>
      <c r="HW54">
        <v>49.03</v>
      </c>
      <c r="HX54">
        <v>49.08</v>
      </c>
      <c r="HY54">
        <v>49.13</v>
      </c>
      <c r="HZ54">
        <v>49.24</v>
      </c>
      <c r="IA54">
        <v>49.37</v>
      </c>
      <c r="IB54">
        <v>49.52</v>
      </c>
      <c r="IC54">
        <v>49.66</v>
      </c>
      <c r="ID54">
        <v>49.78</v>
      </c>
      <c r="IE54">
        <v>49.89</v>
      </c>
      <c r="IF54">
        <v>49.98</v>
      </c>
      <c r="IG54">
        <v>50.05</v>
      </c>
      <c r="IH54">
        <v>50.09</v>
      </c>
      <c r="II54">
        <v>50.1</v>
      </c>
      <c r="IJ54">
        <v>50.07</v>
      </c>
      <c r="IK54">
        <v>50.06</v>
      </c>
      <c r="IL54">
        <v>50.07</v>
      </c>
      <c r="IM54">
        <v>50.04</v>
      </c>
      <c r="IN54">
        <v>50</v>
      </c>
      <c r="IO54">
        <v>49.95</v>
      </c>
      <c r="IP54">
        <v>584</v>
      </c>
      <c r="IQ54">
        <v>595</v>
      </c>
      <c r="IR54">
        <v>595</v>
      </c>
      <c r="IS54">
        <v>586</v>
      </c>
      <c r="IT54">
        <v>578</v>
      </c>
      <c r="IU54">
        <v>570</v>
      </c>
      <c r="IV54">
        <v>563</v>
      </c>
      <c r="IW54">
        <v>556</v>
      </c>
      <c r="IX54">
        <v>549</v>
      </c>
      <c r="IY54">
        <v>545</v>
      </c>
      <c r="IZ54">
        <v>539</v>
      </c>
      <c r="JA54">
        <v>535</v>
      </c>
      <c r="JB54">
        <v>531</v>
      </c>
      <c r="JC54">
        <v>529</v>
      </c>
      <c r="JD54">
        <v>526</v>
      </c>
      <c r="JE54">
        <v>525</v>
      </c>
      <c r="JF54">
        <v>524</v>
      </c>
      <c r="JG54">
        <v>525</v>
      </c>
      <c r="JH54">
        <v>526</v>
      </c>
      <c r="JI54">
        <v>527</v>
      </c>
      <c r="JJ54">
        <v>529</v>
      </c>
      <c r="JK54">
        <v>532</v>
      </c>
      <c r="JL54">
        <v>535</v>
      </c>
      <c r="JM54">
        <v>539</v>
      </c>
      <c r="JN54">
        <v>541</v>
      </c>
      <c r="JO54">
        <v>543</v>
      </c>
      <c r="JP54">
        <v>545</v>
      </c>
      <c r="JQ54">
        <v>1054</v>
      </c>
      <c r="JR54">
        <v>1064</v>
      </c>
      <c r="JS54">
        <v>1068</v>
      </c>
      <c r="JT54">
        <v>1070</v>
      </c>
      <c r="JU54">
        <v>1079</v>
      </c>
      <c r="JV54">
        <v>1085</v>
      </c>
      <c r="JW54">
        <v>1085</v>
      </c>
      <c r="JX54">
        <v>1089</v>
      </c>
      <c r="JY54">
        <v>1089</v>
      </c>
      <c r="JZ54">
        <v>1093</v>
      </c>
      <c r="KA54">
        <v>1093</v>
      </c>
      <c r="KB54">
        <v>1098</v>
      </c>
      <c r="KC54">
        <v>1102</v>
      </c>
      <c r="KD54">
        <v>1103</v>
      </c>
      <c r="KE54">
        <v>1111</v>
      </c>
      <c r="KF54">
        <v>1114</v>
      </c>
      <c r="KG54">
        <v>1117</v>
      </c>
      <c r="KH54">
        <v>1131</v>
      </c>
      <c r="KI54">
        <v>1128</v>
      </c>
      <c r="KJ54">
        <v>1142</v>
      </c>
      <c r="KK54">
        <v>1147</v>
      </c>
      <c r="KL54">
        <v>1153</v>
      </c>
      <c r="KM54">
        <v>1151</v>
      </c>
      <c r="KN54">
        <v>1153</v>
      </c>
      <c r="KO54">
        <v>1154</v>
      </c>
      <c r="KP54">
        <v>1158</v>
      </c>
      <c r="KQ54">
        <v>1160</v>
      </c>
      <c r="KR54">
        <v>305</v>
      </c>
      <c r="KS54">
        <v>319</v>
      </c>
      <c r="KT54">
        <v>235</v>
      </c>
      <c r="KU54">
        <v>248</v>
      </c>
      <c r="KV54">
        <v>279</v>
      </c>
      <c r="KW54">
        <v>289</v>
      </c>
      <c r="KX54">
        <v>304</v>
      </c>
      <c r="KY54">
        <v>309</v>
      </c>
      <c r="KZ54">
        <v>318</v>
      </c>
      <c r="LA54">
        <v>328</v>
      </c>
      <c r="LB54">
        <v>342</v>
      </c>
      <c r="LC54">
        <v>227</v>
      </c>
      <c r="LD54">
        <v>238</v>
      </c>
      <c r="LE54">
        <v>240</v>
      </c>
      <c r="LF54">
        <v>262</v>
      </c>
      <c r="LG54">
        <v>274</v>
      </c>
      <c r="LH54">
        <v>281</v>
      </c>
      <c r="LI54">
        <v>299</v>
      </c>
      <c r="LJ54">
        <v>305</v>
      </c>
      <c r="LK54">
        <v>316</v>
      </c>
      <c r="LL54">
        <v>329</v>
      </c>
      <c r="LM54">
        <v>338</v>
      </c>
      <c r="LN54">
        <v>349</v>
      </c>
      <c r="LO54">
        <v>357</v>
      </c>
      <c r="LP54">
        <v>360</v>
      </c>
      <c r="LQ54">
        <v>368</v>
      </c>
      <c r="LR54">
        <v>381</v>
      </c>
    </row>
    <row r="55" spans="2:330" x14ac:dyDescent="0.35">
      <c r="B55" s="2" t="s">
        <v>58</v>
      </c>
      <c r="C55" s="1" t="s">
        <v>359</v>
      </c>
      <c r="D55" s="1" t="s">
        <v>169</v>
      </c>
      <c r="E55" s="1">
        <v>5562014</v>
      </c>
      <c r="F55" s="11">
        <v>71320</v>
      </c>
      <c r="G55" s="11">
        <v>84263</v>
      </c>
      <c r="H55" s="11">
        <v>83074</v>
      </c>
      <c r="I55" s="11">
        <v>78343</v>
      </c>
      <c r="J55" t="e">
        <v>#N/A</v>
      </c>
      <c r="K55" t="e">
        <v>#N/A</v>
      </c>
      <c r="L55" s="11">
        <v>1876</v>
      </c>
      <c r="M55" s="11">
        <v>7430</v>
      </c>
      <c r="N55" s="11">
        <v>77789</v>
      </c>
      <c r="O55" s="11">
        <v>77460</v>
      </c>
      <c r="P55" s="11">
        <v>77397</v>
      </c>
      <c r="Q55" s="11">
        <v>77166</v>
      </c>
      <c r="R55" s="11">
        <v>77086</v>
      </c>
      <c r="S55" s="11">
        <v>76861</v>
      </c>
      <c r="T55" s="11">
        <v>76373</v>
      </c>
      <c r="U55" s="11">
        <v>75997</v>
      </c>
      <c r="V55" s="11">
        <v>75811</v>
      </c>
      <c r="W55" s="11">
        <v>75520</v>
      </c>
      <c r="X55" s="11">
        <v>75253</v>
      </c>
      <c r="Y55" s="11">
        <v>74045</v>
      </c>
      <c r="Z55" s="11">
        <v>74002</v>
      </c>
      <c r="AA55" s="11">
        <v>74011</v>
      </c>
      <c r="AB55" s="11">
        <v>74086</v>
      </c>
      <c r="AC55" s="11">
        <v>75455</v>
      </c>
      <c r="AD55" s="11">
        <v>75532</v>
      </c>
      <c r="AE55" s="11">
        <v>75689</v>
      </c>
      <c r="AF55" s="11">
        <v>75687</v>
      </c>
      <c r="AG55" s="11">
        <v>75610</v>
      </c>
      <c r="AH55" s="11">
        <v>75518</v>
      </c>
      <c r="AI55" s="11">
        <v>75343</v>
      </c>
      <c r="AJ55" s="11">
        <v>75701</v>
      </c>
      <c r="AK55" s="11">
        <v>75587</v>
      </c>
      <c r="AL55" s="11">
        <v>75499</v>
      </c>
      <c r="AM55" s="11" t="e">
        <v>#N/A</v>
      </c>
      <c r="AN55" s="22">
        <v>41.26</v>
      </c>
      <c r="AO55" s="22">
        <v>41.59</v>
      </c>
      <c r="AP55" s="22">
        <v>41.84</v>
      </c>
      <c r="AQ55" s="22">
        <v>42.07</v>
      </c>
      <c r="AR55" s="22">
        <v>42.48</v>
      </c>
      <c r="AS55" s="22">
        <v>42.77</v>
      </c>
      <c r="AT55" s="22">
        <v>43.12</v>
      </c>
      <c r="AU55" s="22">
        <v>43.59</v>
      </c>
      <c r="AV55" s="22">
        <v>43.96</v>
      </c>
      <c r="AW55" s="22">
        <v>44.35</v>
      </c>
      <c r="AX55" s="22">
        <v>44.68</v>
      </c>
      <c r="AY55" s="22">
        <v>45.56</v>
      </c>
      <c r="AZ55" s="22">
        <v>45.81</v>
      </c>
      <c r="BA55" s="22">
        <v>46.09</v>
      </c>
      <c r="BB55" s="22">
        <v>46.3</v>
      </c>
      <c r="BC55" s="22">
        <v>46.06</v>
      </c>
      <c r="BD55" s="22">
        <v>46.05</v>
      </c>
      <c r="BE55" s="22">
        <v>46.05</v>
      </c>
      <c r="BF55" s="22">
        <v>45.99</v>
      </c>
      <c r="BG55" s="22">
        <v>45.9</v>
      </c>
      <c r="BH55" s="22">
        <v>45.65</v>
      </c>
      <c r="BI55" s="22">
        <v>45.41</v>
      </c>
      <c r="BJ55" s="22">
        <v>45.03</v>
      </c>
      <c r="BK55" s="22">
        <v>44.97</v>
      </c>
      <c r="BL55" s="22">
        <v>44.81</v>
      </c>
      <c r="BM55" s="22" t="e">
        <v>#N/A</v>
      </c>
      <c r="BN55" s="11">
        <v>9465</v>
      </c>
      <c r="BO55" s="11">
        <v>9373</v>
      </c>
      <c r="BP55" s="11">
        <v>9250</v>
      </c>
      <c r="BQ55" s="11">
        <v>9098</v>
      </c>
      <c r="BR55" s="11">
        <v>9057</v>
      </c>
      <c r="BS55" s="11">
        <v>8933</v>
      </c>
      <c r="BT55" s="11">
        <v>8670</v>
      </c>
      <c r="BU55" s="11">
        <v>8550</v>
      </c>
      <c r="BV55" s="11">
        <v>8416</v>
      </c>
      <c r="BW55" s="11">
        <v>8363</v>
      </c>
      <c r="BX55" s="11">
        <v>8315</v>
      </c>
      <c r="BY55" s="11">
        <v>7691</v>
      </c>
      <c r="BZ55" s="11">
        <v>7679</v>
      </c>
      <c r="CA55" s="11">
        <v>7865</v>
      </c>
      <c r="CB55" s="11">
        <v>8115</v>
      </c>
      <c r="CC55" s="11">
        <v>9612</v>
      </c>
      <c r="CD55" s="11">
        <v>10439</v>
      </c>
      <c r="CE55" s="11">
        <v>11048</v>
      </c>
      <c r="CF55" s="11">
        <v>11572</v>
      </c>
      <c r="CG55" s="11">
        <v>11801</v>
      </c>
      <c r="CH55" s="11">
        <v>12108</v>
      </c>
      <c r="CI55" s="11">
        <v>12386</v>
      </c>
      <c r="CJ55" s="11">
        <v>13175</v>
      </c>
      <c r="CK55" s="11">
        <v>13453</v>
      </c>
      <c r="CL55" s="11">
        <v>13692</v>
      </c>
      <c r="CM55" s="11" t="e">
        <v>#N/A</v>
      </c>
      <c r="CN55" s="11">
        <v>695</v>
      </c>
      <c r="CO55" s="11">
        <v>683</v>
      </c>
      <c r="CP55" s="11">
        <v>702</v>
      </c>
      <c r="CQ55" s="11">
        <v>664</v>
      </c>
      <c r="CR55" s="11">
        <v>654</v>
      </c>
      <c r="CS55" s="11">
        <v>616</v>
      </c>
      <c r="CT55" s="11">
        <v>596</v>
      </c>
      <c r="CU55" s="11">
        <v>600</v>
      </c>
      <c r="CV55" s="11">
        <v>602</v>
      </c>
      <c r="CW55" s="11">
        <v>544</v>
      </c>
      <c r="CX55" s="11">
        <v>581</v>
      </c>
      <c r="CY55" s="11">
        <v>610</v>
      </c>
      <c r="CZ55">
        <v>583</v>
      </c>
      <c r="DA55" s="11">
        <v>617</v>
      </c>
      <c r="DB55">
        <v>603</v>
      </c>
      <c r="DC55" s="11">
        <v>654</v>
      </c>
      <c r="DD55" s="11">
        <v>696</v>
      </c>
      <c r="DE55" s="11">
        <v>782</v>
      </c>
      <c r="DF55" s="11">
        <v>736</v>
      </c>
      <c r="DG55" s="11">
        <v>780</v>
      </c>
      <c r="DH55" s="11">
        <v>797</v>
      </c>
      <c r="DI55" s="11">
        <v>774</v>
      </c>
      <c r="DJ55" s="11">
        <v>780</v>
      </c>
      <c r="DK55" s="11">
        <v>741</v>
      </c>
      <c r="DL55" s="11">
        <v>755</v>
      </c>
      <c r="DM55" s="11" t="e">
        <v>#N/A</v>
      </c>
      <c r="DN55" s="11">
        <v>981</v>
      </c>
      <c r="DO55" s="11">
        <v>811</v>
      </c>
      <c r="DP55" s="11">
        <v>918</v>
      </c>
      <c r="DQ55" s="11">
        <v>889</v>
      </c>
      <c r="DR55" s="11">
        <v>822</v>
      </c>
      <c r="DS55" s="11">
        <v>878</v>
      </c>
      <c r="DT55" s="11">
        <v>888</v>
      </c>
      <c r="DU55" s="11">
        <v>855</v>
      </c>
      <c r="DV55" s="11">
        <v>918</v>
      </c>
      <c r="DW55" s="11">
        <v>888</v>
      </c>
      <c r="DX55" s="11">
        <v>939</v>
      </c>
      <c r="DY55" s="11">
        <v>941</v>
      </c>
      <c r="DZ55" s="11">
        <v>1031</v>
      </c>
      <c r="EA55" s="11">
        <v>978</v>
      </c>
      <c r="EB55" s="11">
        <v>904</v>
      </c>
      <c r="EC55" s="11">
        <v>964</v>
      </c>
      <c r="ED55" s="11">
        <v>1003</v>
      </c>
      <c r="EE55" s="11">
        <v>1009</v>
      </c>
      <c r="EF55" s="11">
        <v>980</v>
      </c>
      <c r="EG55" s="11">
        <v>950</v>
      </c>
      <c r="EH55" s="11">
        <v>990</v>
      </c>
      <c r="EI55" s="11">
        <v>1054</v>
      </c>
      <c r="EJ55" s="11">
        <v>1147</v>
      </c>
      <c r="EK55" s="11">
        <v>1065</v>
      </c>
      <c r="EL55" s="11">
        <v>1110</v>
      </c>
      <c r="EM55" s="11" t="e">
        <v>#N/A</v>
      </c>
      <c r="EN55" s="11">
        <v>2816</v>
      </c>
      <c r="EO55" s="11">
        <v>2714</v>
      </c>
      <c r="EP55" s="11">
        <v>2981</v>
      </c>
      <c r="EQ55" s="11">
        <v>2855</v>
      </c>
      <c r="ER55" s="11">
        <v>2799</v>
      </c>
      <c r="ES55" s="11">
        <v>2672</v>
      </c>
      <c r="ET55" s="11">
        <v>2316</v>
      </c>
      <c r="EU55" s="11">
        <v>2546</v>
      </c>
      <c r="EV55" s="11">
        <v>2853</v>
      </c>
      <c r="EW55" s="11">
        <v>2808</v>
      </c>
      <c r="EX55" s="11">
        <v>2687</v>
      </c>
      <c r="EY55" s="11">
        <v>2947</v>
      </c>
      <c r="EZ55" s="11">
        <v>3055</v>
      </c>
      <c r="FA55" s="11">
        <v>3153</v>
      </c>
      <c r="FB55" s="11">
        <v>3222</v>
      </c>
      <c r="FC55" s="11">
        <v>4580</v>
      </c>
      <c r="FD55" s="11">
        <v>4131</v>
      </c>
      <c r="FE55" s="11">
        <v>3320</v>
      </c>
      <c r="FF55" s="11">
        <v>3456</v>
      </c>
      <c r="FG55" s="11">
        <v>3395</v>
      </c>
      <c r="FH55" s="11">
        <v>3134</v>
      </c>
      <c r="FI55" s="11">
        <v>3562</v>
      </c>
      <c r="FJ55" s="11">
        <v>4252</v>
      </c>
      <c r="FK55" s="11">
        <v>3501</v>
      </c>
      <c r="FL55" s="11">
        <v>3616</v>
      </c>
      <c r="FM55" s="11" t="e">
        <v>#N/A</v>
      </c>
      <c r="FN55" s="11">
        <v>3010</v>
      </c>
      <c r="FO55" s="11">
        <v>2915</v>
      </c>
      <c r="FP55" s="11">
        <v>2828</v>
      </c>
      <c r="FQ55" s="11">
        <v>2861</v>
      </c>
      <c r="FR55" s="11">
        <v>2711</v>
      </c>
      <c r="FS55" s="11">
        <v>2635</v>
      </c>
      <c r="FT55" s="11">
        <v>2513</v>
      </c>
      <c r="FU55" s="11">
        <v>2667</v>
      </c>
      <c r="FV55" s="11">
        <v>2723</v>
      </c>
      <c r="FW55" s="11">
        <v>2756</v>
      </c>
      <c r="FX55" s="11">
        <v>2597</v>
      </c>
      <c r="FY55" s="11">
        <v>2625</v>
      </c>
      <c r="FZ55" s="11">
        <v>2655</v>
      </c>
      <c r="GA55" s="11">
        <v>2821</v>
      </c>
      <c r="GB55" s="11">
        <v>2903</v>
      </c>
      <c r="GC55" s="11">
        <v>2918</v>
      </c>
      <c r="GD55" s="11">
        <v>3727</v>
      </c>
      <c r="GE55" s="11">
        <v>2936</v>
      </c>
      <c r="GF55" s="11">
        <v>3214</v>
      </c>
      <c r="GG55" s="11">
        <v>3343</v>
      </c>
      <c r="GH55" s="11">
        <v>3051</v>
      </c>
      <c r="GI55" s="11">
        <v>3470</v>
      </c>
      <c r="GJ55" s="11">
        <v>3385</v>
      </c>
      <c r="GK55" s="11">
        <v>3311</v>
      </c>
      <c r="GL55" s="11">
        <v>3408</v>
      </c>
      <c r="GM55" s="11" t="e">
        <v>#N/A</v>
      </c>
      <c r="GN55">
        <v>75579</v>
      </c>
      <c r="GO55">
        <v>75582</v>
      </c>
      <c r="GP55">
        <v>75575</v>
      </c>
      <c r="GQ55">
        <v>75570</v>
      </c>
      <c r="GR55">
        <v>75574</v>
      </c>
      <c r="GS55">
        <v>75559</v>
      </c>
      <c r="GT55">
        <v>75548</v>
      </c>
      <c r="GU55">
        <v>75527</v>
      </c>
      <c r="GV55">
        <v>75515</v>
      </c>
      <c r="GW55">
        <v>75502</v>
      </c>
      <c r="GX55">
        <v>75475</v>
      </c>
      <c r="GY55">
        <v>75421</v>
      </c>
      <c r="GZ55">
        <v>75361</v>
      </c>
      <c r="HA55">
        <v>75305</v>
      </c>
      <c r="HB55">
        <v>75240</v>
      </c>
      <c r="HC55">
        <v>75174</v>
      </c>
      <c r="HD55">
        <v>75107</v>
      </c>
      <c r="HE55">
        <v>75031</v>
      </c>
      <c r="HF55">
        <v>74952</v>
      </c>
      <c r="HG55">
        <v>74875</v>
      </c>
      <c r="HH55">
        <v>74788</v>
      </c>
      <c r="HI55">
        <v>74700</v>
      </c>
      <c r="HJ55">
        <v>74613</v>
      </c>
      <c r="HK55">
        <v>74533</v>
      </c>
      <c r="HL55">
        <v>74461</v>
      </c>
      <c r="HM55">
        <v>74381</v>
      </c>
      <c r="HN55">
        <v>74305</v>
      </c>
      <c r="HO55">
        <v>44.82</v>
      </c>
      <c r="HP55">
        <v>44.68</v>
      </c>
      <c r="HQ55">
        <v>44.52</v>
      </c>
      <c r="HR55">
        <v>44.35</v>
      </c>
      <c r="HS55">
        <v>44.17</v>
      </c>
      <c r="HT55">
        <v>44</v>
      </c>
      <c r="HU55">
        <v>43.97</v>
      </c>
      <c r="HV55">
        <v>43.94</v>
      </c>
      <c r="HW55">
        <v>44</v>
      </c>
      <c r="HX55">
        <v>43.98</v>
      </c>
      <c r="HY55">
        <v>44</v>
      </c>
      <c r="HZ55">
        <v>44.04</v>
      </c>
      <c r="IA55">
        <v>44.03</v>
      </c>
      <c r="IB55">
        <v>44.01</v>
      </c>
      <c r="IC55">
        <v>43.96</v>
      </c>
      <c r="ID55">
        <v>43.9</v>
      </c>
      <c r="IE55">
        <v>43.86</v>
      </c>
      <c r="IF55">
        <v>43.84</v>
      </c>
      <c r="IG55">
        <v>43.78</v>
      </c>
      <c r="IH55">
        <v>43.73</v>
      </c>
      <c r="II55">
        <v>43.64</v>
      </c>
      <c r="IJ55">
        <v>43.51</v>
      </c>
      <c r="IK55">
        <v>43.35</v>
      </c>
      <c r="IL55">
        <v>43.2</v>
      </c>
      <c r="IM55">
        <v>43.06</v>
      </c>
      <c r="IN55">
        <v>42.91</v>
      </c>
      <c r="IO55">
        <v>42.77</v>
      </c>
      <c r="IP55">
        <v>737</v>
      </c>
      <c r="IQ55">
        <v>749</v>
      </c>
      <c r="IR55">
        <v>755</v>
      </c>
      <c r="IS55">
        <v>753</v>
      </c>
      <c r="IT55">
        <v>750</v>
      </c>
      <c r="IU55">
        <v>746</v>
      </c>
      <c r="IV55">
        <v>743</v>
      </c>
      <c r="IW55">
        <v>739</v>
      </c>
      <c r="IX55">
        <v>737</v>
      </c>
      <c r="IY55">
        <v>734</v>
      </c>
      <c r="IZ55">
        <v>731</v>
      </c>
      <c r="JA55">
        <v>730</v>
      </c>
      <c r="JB55">
        <v>730</v>
      </c>
      <c r="JC55">
        <v>731</v>
      </c>
      <c r="JD55">
        <v>733</v>
      </c>
      <c r="JE55">
        <v>735</v>
      </c>
      <c r="JF55">
        <v>738</v>
      </c>
      <c r="JG55">
        <v>742</v>
      </c>
      <c r="JH55">
        <v>747</v>
      </c>
      <c r="JI55">
        <v>753</v>
      </c>
      <c r="JJ55">
        <v>759</v>
      </c>
      <c r="JK55">
        <v>765</v>
      </c>
      <c r="JL55">
        <v>771</v>
      </c>
      <c r="JM55">
        <v>777</v>
      </c>
      <c r="JN55">
        <v>782</v>
      </c>
      <c r="JO55">
        <v>786</v>
      </c>
      <c r="JP55">
        <v>790</v>
      </c>
      <c r="JQ55">
        <v>1015</v>
      </c>
      <c r="JR55">
        <v>1011</v>
      </c>
      <c r="JS55">
        <v>998</v>
      </c>
      <c r="JT55">
        <v>991</v>
      </c>
      <c r="JU55">
        <v>981</v>
      </c>
      <c r="JV55">
        <v>987</v>
      </c>
      <c r="JW55">
        <v>979</v>
      </c>
      <c r="JX55">
        <v>980</v>
      </c>
      <c r="JY55">
        <v>972</v>
      </c>
      <c r="JZ55">
        <v>970</v>
      </c>
      <c r="KA55">
        <v>969</v>
      </c>
      <c r="KB55">
        <v>969</v>
      </c>
      <c r="KC55">
        <v>969</v>
      </c>
      <c r="KD55">
        <v>963</v>
      </c>
      <c r="KE55">
        <v>962</v>
      </c>
      <c r="KF55">
        <v>963</v>
      </c>
      <c r="KG55">
        <v>964</v>
      </c>
      <c r="KH55">
        <v>963</v>
      </c>
      <c r="KI55">
        <v>969</v>
      </c>
      <c r="KJ55">
        <v>965</v>
      </c>
      <c r="KK55">
        <v>977</v>
      </c>
      <c r="KL55">
        <v>978</v>
      </c>
      <c r="KM55">
        <v>981</v>
      </c>
      <c r="KN55">
        <v>976</v>
      </c>
      <c r="KO55">
        <v>975</v>
      </c>
      <c r="KP55">
        <v>980</v>
      </c>
      <c r="KQ55">
        <v>979</v>
      </c>
      <c r="KR55">
        <v>270</v>
      </c>
      <c r="KS55">
        <v>265</v>
      </c>
      <c r="KT55">
        <v>236</v>
      </c>
      <c r="KU55">
        <v>233</v>
      </c>
      <c r="KV55">
        <v>235</v>
      </c>
      <c r="KW55">
        <v>226</v>
      </c>
      <c r="KX55">
        <v>225</v>
      </c>
      <c r="KY55">
        <v>220</v>
      </c>
      <c r="KZ55">
        <v>223</v>
      </c>
      <c r="LA55">
        <v>223</v>
      </c>
      <c r="LB55">
        <v>211</v>
      </c>
      <c r="LC55">
        <v>185</v>
      </c>
      <c r="LD55">
        <v>179</v>
      </c>
      <c r="LE55">
        <v>176</v>
      </c>
      <c r="LF55">
        <v>164</v>
      </c>
      <c r="LG55">
        <v>162</v>
      </c>
      <c r="LH55">
        <v>159</v>
      </c>
      <c r="LI55">
        <v>145</v>
      </c>
      <c r="LJ55">
        <v>143</v>
      </c>
      <c r="LK55">
        <v>135</v>
      </c>
      <c r="LL55">
        <v>131</v>
      </c>
      <c r="LM55">
        <v>125</v>
      </c>
      <c r="LN55">
        <v>123</v>
      </c>
      <c r="LO55">
        <v>119</v>
      </c>
      <c r="LP55">
        <v>121</v>
      </c>
      <c r="LQ55">
        <v>114</v>
      </c>
      <c r="LR55">
        <v>113</v>
      </c>
    </row>
    <row r="56" spans="2:330" x14ac:dyDescent="0.35">
      <c r="B56" s="2" t="s">
        <v>59</v>
      </c>
      <c r="C56" s="1" t="s">
        <v>360</v>
      </c>
      <c r="D56" s="1" t="s">
        <v>170</v>
      </c>
      <c r="E56" s="1">
        <v>5562016</v>
      </c>
      <c r="F56" s="11">
        <v>20623</v>
      </c>
      <c r="G56" s="11">
        <v>24238</v>
      </c>
      <c r="H56" s="11">
        <v>27040</v>
      </c>
      <c r="I56" s="11">
        <v>32758</v>
      </c>
      <c r="J56" t="e">
        <v>#N/A</v>
      </c>
      <c r="K56" t="e">
        <v>#N/A</v>
      </c>
      <c r="L56" s="11">
        <v>209</v>
      </c>
      <c r="M56" s="11">
        <v>555</v>
      </c>
      <c r="N56" s="11">
        <v>36776</v>
      </c>
      <c r="O56" s="11">
        <v>36956</v>
      </c>
      <c r="P56" s="11">
        <v>37383</v>
      </c>
      <c r="Q56" s="11">
        <v>37585</v>
      </c>
      <c r="R56" s="11">
        <v>37806</v>
      </c>
      <c r="S56" s="11">
        <v>37922</v>
      </c>
      <c r="T56" s="11">
        <v>37954</v>
      </c>
      <c r="U56" s="11">
        <v>38018</v>
      </c>
      <c r="V56" s="11">
        <v>38029</v>
      </c>
      <c r="W56" s="11">
        <v>37961</v>
      </c>
      <c r="X56" s="11">
        <v>37763</v>
      </c>
      <c r="Y56" s="11">
        <v>37216</v>
      </c>
      <c r="Z56" s="11">
        <v>37246</v>
      </c>
      <c r="AA56" s="11">
        <v>37266</v>
      </c>
      <c r="AB56" s="11">
        <v>37526</v>
      </c>
      <c r="AC56" s="11">
        <v>38020</v>
      </c>
      <c r="AD56" s="11">
        <v>37893</v>
      </c>
      <c r="AE56" s="11">
        <v>37977</v>
      </c>
      <c r="AF56" s="11">
        <v>38013</v>
      </c>
      <c r="AG56" s="11">
        <v>37850</v>
      </c>
      <c r="AH56" s="11">
        <v>37845</v>
      </c>
      <c r="AI56" s="11">
        <v>37808</v>
      </c>
      <c r="AJ56" s="11">
        <v>38192</v>
      </c>
      <c r="AK56" s="11">
        <v>38109</v>
      </c>
      <c r="AL56" s="11">
        <v>38142</v>
      </c>
      <c r="AM56" s="11" t="e">
        <v>#N/A</v>
      </c>
      <c r="AN56" s="22">
        <v>40.51</v>
      </c>
      <c r="AO56" s="22">
        <v>41.02</v>
      </c>
      <c r="AP56" s="22">
        <v>41.3</v>
      </c>
      <c r="AQ56" s="22">
        <v>41.73</v>
      </c>
      <c r="AR56" s="22">
        <v>42.22</v>
      </c>
      <c r="AS56" s="22">
        <v>42.73</v>
      </c>
      <c r="AT56" s="22">
        <v>43.31</v>
      </c>
      <c r="AU56" s="22">
        <v>43.89</v>
      </c>
      <c r="AV56" s="22">
        <v>44.4</v>
      </c>
      <c r="AW56" s="22">
        <v>44.99</v>
      </c>
      <c r="AX56" s="22">
        <v>45.62</v>
      </c>
      <c r="AY56" s="22">
        <v>46.21</v>
      </c>
      <c r="AZ56" s="22">
        <v>46.66</v>
      </c>
      <c r="BA56" s="22">
        <v>47.24</v>
      </c>
      <c r="BB56" s="22">
        <v>47.56</v>
      </c>
      <c r="BC56" s="22">
        <v>47.82</v>
      </c>
      <c r="BD56" s="22">
        <v>48.35</v>
      </c>
      <c r="BE56" s="22">
        <v>48.78</v>
      </c>
      <c r="BF56" s="22">
        <v>49.27</v>
      </c>
      <c r="BG56" s="22">
        <v>49.76</v>
      </c>
      <c r="BH56" s="22">
        <v>50.11</v>
      </c>
      <c r="BI56" s="22">
        <v>50.31</v>
      </c>
      <c r="BJ56" s="22">
        <v>50.41</v>
      </c>
      <c r="BK56" s="22">
        <v>50.57</v>
      </c>
      <c r="BL56" s="22">
        <v>50.43</v>
      </c>
      <c r="BM56" s="22" t="e">
        <v>#N/A</v>
      </c>
      <c r="BN56" s="11">
        <v>1326</v>
      </c>
      <c r="BO56" s="11">
        <v>1301</v>
      </c>
      <c r="BP56" s="11">
        <v>1267</v>
      </c>
      <c r="BQ56" s="11">
        <v>1242</v>
      </c>
      <c r="BR56" s="11">
        <v>1218</v>
      </c>
      <c r="BS56" s="11">
        <v>1149</v>
      </c>
      <c r="BT56" s="11">
        <v>1131</v>
      </c>
      <c r="BU56" s="11">
        <v>1125</v>
      </c>
      <c r="BV56" s="11">
        <v>1100</v>
      </c>
      <c r="BW56" s="11">
        <v>1136</v>
      </c>
      <c r="BX56" s="11">
        <v>1177</v>
      </c>
      <c r="BY56" s="11">
        <v>856</v>
      </c>
      <c r="BZ56" s="11">
        <v>953</v>
      </c>
      <c r="CA56" s="11">
        <v>1053</v>
      </c>
      <c r="CB56" s="11">
        <v>1188</v>
      </c>
      <c r="CC56" s="11">
        <v>1612</v>
      </c>
      <c r="CD56" s="11">
        <v>1558</v>
      </c>
      <c r="CE56" s="11">
        <v>1622</v>
      </c>
      <c r="CF56" s="11">
        <v>1684</v>
      </c>
      <c r="CG56" s="11">
        <v>1647</v>
      </c>
      <c r="CH56" s="11">
        <v>1665</v>
      </c>
      <c r="CI56" s="11">
        <v>1676</v>
      </c>
      <c r="CJ56" s="11">
        <v>2223</v>
      </c>
      <c r="CK56" s="11">
        <v>2268</v>
      </c>
      <c r="CL56" s="11">
        <v>2538</v>
      </c>
      <c r="CM56" s="11" t="e">
        <v>#N/A</v>
      </c>
      <c r="CN56" s="11">
        <v>367</v>
      </c>
      <c r="CO56" s="11">
        <v>346</v>
      </c>
      <c r="CP56" s="11">
        <v>296</v>
      </c>
      <c r="CQ56" s="11">
        <v>302</v>
      </c>
      <c r="CR56" s="11">
        <v>321</v>
      </c>
      <c r="CS56" s="11">
        <v>323</v>
      </c>
      <c r="CT56" s="11">
        <v>287</v>
      </c>
      <c r="CU56" s="11">
        <v>295</v>
      </c>
      <c r="CV56" s="11">
        <v>271</v>
      </c>
      <c r="CW56" s="11">
        <v>276</v>
      </c>
      <c r="CX56" s="11">
        <v>263</v>
      </c>
      <c r="CY56" s="11">
        <v>269</v>
      </c>
      <c r="CZ56">
        <v>272</v>
      </c>
      <c r="DA56" s="11">
        <v>258</v>
      </c>
      <c r="DB56">
        <v>325</v>
      </c>
      <c r="DC56" s="11">
        <v>283</v>
      </c>
      <c r="DD56" s="11">
        <v>345</v>
      </c>
      <c r="DE56" s="11">
        <v>313</v>
      </c>
      <c r="DF56" s="11">
        <v>285</v>
      </c>
      <c r="DG56" s="11">
        <v>310</v>
      </c>
      <c r="DH56" s="11">
        <v>314</v>
      </c>
      <c r="DI56" s="11">
        <v>334</v>
      </c>
      <c r="DJ56" s="11">
        <v>325</v>
      </c>
      <c r="DK56" s="11">
        <v>306</v>
      </c>
      <c r="DL56" s="11">
        <v>254</v>
      </c>
      <c r="DM56" s="11" t="e">
        <v>#N/A</v>
      </c>
      <c r="DN56" s="11">
        <v>299</v>
      </c>
      <c r="DO56" s="11">
        <v>299</v>
      </c>
      <c r="DP56" s="11">
        <v>335</v>
      </c>
      <c r="DQ56" s="11">
        <v>369</v>
      </c>
      <c r="DR56" s="11">
        <v>321</v>
      </c>
      <c r="DS56" s="11">
        <v>356</v>
      </c>
      <c r="DT56" s="11">
        <v>354</v>
      </c>
      <c r="DU56" s="11">
        <v>375</v>
      </c>
      <c r="DV56" s="11">
        <v>340</v>
      </c>
      <c r="DW56" s="11">
        <v>374</v>
      </c>
      <c r="DX56" s="11">
        <v>382</v>
      </c>
      <c r="DY56" s="11">
        <v>385</v>
      </c>
      <c r="DZ56" s="11">
        <v>381</v>
      </c>
      <c r="EA56" s="11">
        <v>417</v>
      </c>
      <c r="EB56" s="11">
        <v>383</v>
      </c>
      <c r="EC56" s="11">
        <v>421</v>
      </c>
      <c r="ED56" s="11">
        <v>432</v>
      </c>
      <c r="EE56" s="11">
        <v>387</v>
      </c>
      <c r="EF56" s="11">
        <v>406</v>
      </c>
      <c r="EG56" s="11">
        <v>437</v>
      </c>
      <c r="EH56" s="11">
        <v>441</v>
      </c>
      <c r="EI56" s="11">
        <v>444</v>
      </c>
      <c r="EJ56" s="11">
        <v>522</v>
      </c>
      <c r="EK56" s="11">
        <v>487</v>
      </c>
      <c r="EL56" s="11">
        <v>474</v>
      </c>
      <c r="EM56" s="11" t="e">
        <v>#N/A</v>
      </c>
      <c r="EN56" s="11">
        <v>1526</v>
      </c>
      <c r="EO56" s="11">
        <v>1404</v>
      </c>
      <c r="EP56" s="11">
        <v>1716</v>
      </c>
      <c r="EQ56" s="11">
        <v>1548</v>
      </c>
      <c r="ER56" s="11">
        <v>1410</v>
      </c>
      <c r="ES56" s="11">
        <v>1331</v>
      </c>
      <c r="ET56" s="11">
        <v>1252</v>
      </c>
      <c r="EU56" s="11">
        <v>1350</v>
      </c>
      <c r="EV56" s="11">
        <v>1405</v>
      </c>
      <c r="EW56" s="11">
        <v>1323</v>
      </c>
      <c r="EX56" s="11">
        <v>1222</v>
      </c>
      <c r="EY56" s="11">
        <v>1285</v>
      </c>
      <c r="EZ56" s="11">
        <v>1406</v>
      </c>
      <c r="FA56" s="11">
        <v>1515</v>
      </c>
      <c r="FB56" s="11">
        <v>1689</v>
      </c>
      <c r="FC56" s="11">
        <v>2052</v>
      </c>
      <c r="FD56" s="11">
        <v>1635</v>
      </c>
      <c r="FE56" s="11">
        <v>1485</v>
      </c>
      <c r="FF56" s="11">
        <v>1463</v>
      </c>
      <c r="FG56" s="11">
        <v>1341</v>
      </c>
      <c r="FH56" s="11">
        <v>1438</v>
      </c>
      <c r="FI56" s="11">
        <v>1331</v>
      </c>
      <c r="FJ56" s="11">
        <v>1888</v>
      </c>
      <c r="FK56" s="11">
        <v>1462</v>
      </c>
      <c r="FL56" s="11">
        <v>1566</v>
      </c>
      <c r="FM56" s="11" t="e">
        <v>#N/A</v>
      </c>
      <c r="FN56" s="11">
        <v>1423</v>
      </c>
      <c r="FO56" s="11">
        <v>1271</v>
      </c>
      <c r="FP56" s="11">
        <v>1250</v>
      </c>
      <c r="FQ56" s="11">
        <v>1279</v>
      </c>
      <c r="FR56" s="11">
        <v>1189</v>
      </c>
      <c r="FS56" s="11">
        <v>1182</v>
      </c>
      <c r="FT56" s="11">
        <v>1153</v>
      </c>
      <c r="FU56" s="11">
        <v>1206</v>
      </c>
      <c r="FV56" s="11">
        <v>1325</v>
      </c>
      <c r="FW56" s="11">
        <v>1293</v>
      </c>
      <c r="FX56" s="11">
        <v>1301</v>
      </c>
      <c r="FY56" s="11">
        <v>1353</v>
      </c>
      <c r="FZ56" s="11">
        <v>1261</v>
      </c>
      <c r="GA56" s="11">
        <v>1341</v>
      </c>
      <c r="GB56" s="11">
        <v>1389</v>
      </c>
      <c r="GC56" s="11">
        <v>1420</v>
      </c>
      <c r="GD56" s="11">
        <v>1670</v>
      </c>
      <c r="GE56" s="11">
        <v>1322</v>
      </c>
      <c r="GF56" s="11">
        <v>1306</v>
      </c>
      <c r="GG56" s="11">
        <v>1386</v>
      </c>
      <c r="GH56" s="11">
        <v>1313</v>
      </c>
      <c r="GI56" s="11">
        <v>1253</v>
      </c>
      <c r="GJ56" s="11">
        <v>1382</v>
      </c>
      <c r="GK56" s="11">
        <v>1361</v>
      </c>
      <c r="GL56" s="11">
        <v>1312</v>
      </c>
      <c r="GM56" s="11" t="e">
        <v>#N/A</v>
      </c>
      <c r="GN56">
        <v>38052</v>
      </c>
      <c r="GO56">
        <v>37997</v>
      </c>
      <c r="GP56">
        <v>37934</v>
      </c>
      <c r="GQ56">
        <v>37887</v>
      </c>
      <c r="GR56">
        <v>37831</v>
      </c>
      <c r="GS56">
        <v>37764</v>
      </c>
      <c r="GT56">
        <v>37687</v>
      </c>
      <c r="GU56">
        <v>37614</v>
      </c>
      <c r="GV56">
        <v>37543</v>
      </c>
      <c r="GW56">
        <v>37459</v>
      </c>
      <c r="GX56">
        <v>37384</v>
      </c>
      <c r="GY56">
        <v>37283</v>
      </c>
      <c r="GZ56">
        <v>37183</v>
      </c>
      <c r="HA56">
        <v>37072</v>
      </c>
      <c r="HB56">
        <v>36954</v>
      </c>
      <c r="HC56">
        <v>36822</v>
      </c>
      <c r="HD56">
        <v>36686</v>
      </c>
      <c r="HE56">
        <v>36544</v>
      </c>
      <c r="HF56">
        <v>36395</v>
      </c>
      <c r="HG56">
        <v>36249</v>
      </c>
      <c r="HH56">
        <v>36094</v>
      </c>
      <c r="HI56">
        <v>35938</v>
      </c>
      <c r="HJ56">
        <v>35773</v>
      </c>
      <c r="HK56">
        <v>35606</v>
      </c>
      <c r="HL56">
        <v>35443</v>
      </c>
      <c r="HM56">
        <v>35275</v>
      </c>
      <c r="HN56">
        <v>35111</v>
      </c>
      <c r="HO56">
        <v>50.55</v>
      </c>
      <c r="HP56">
        <v>50.48</v>
      </c>
      <c r="HQ56">
        <v>50.41</v>
      </c>
      <c r="HR56">
        <v>50.34</v>
      </c>
      <c r="HS56">
        <v>50.2</v>
      </c>
      <c r="HT56">
        <v>50.16</v>
      </c>
      <c r="HU56">
        <v>50.13</v>
      </c>
      <c r="HV56">
        <v>50.12</v>
      </c>
      <c r="HW56">
        <v>50.18</v>
      </c>
      <c r="HX56">
        <v>50.2</v>
      </c>
      <c r="HY56">
        <v>50.23</v>
      </c>
      <c r="HZ56">
        <v>50.24</v>
      </c>
      <c r="IA56">
        <v>50.28</v>
      </c>
      <c r="IB56">
        <v>50.37</v>
      </c>
      <c r="IC56">
        <v>50.48</v>
      </c>
      <c r="ID56">
        <v>50.58</v>
      </c>
      <c r="IE56">
        <v>50.66</v>
      </c>
      <c r="IF56">
        <v>50.73</v>
      </c>
      <c r="IG56">
        <v>50.77</v>
      </c>
      <c r="IH56">
        <v>50.84</v>
      </c>
      <c r="II56">
        <v>50.85</v>
      </c>
      <c r="IJ56">
        <v>50.83</v>
      </c>
      <c r="IK56">
        <v>50.8</v>
      </c>
      <c r="IL56">
        <v>50.79</v>
      </c>
      <c r="IM56">
        <v>50.78</v>
      </c>
      <c r="IN56">
        <v>50.76</v>
      </c>
      <c r="IO56">
        <v>50.69</v>
      </c>
      <c r="IP56">
        <v>306</v>
      </c>
      <c r="IQ56">
        <v>315</v>
      </c>
      <c r="IR56">
        <v>317</v>
      </c>
      <c r="IS56">
        <v>315</v>
      </c>
      <c r="IT56">
        <v>313</v>
      </c>
      <c r="IU56">
        <v>309</v>
      </c>
      <c r="IV56">
        <v>305</v>
      </c>
      <c r="IW56">
        <v>302</v>
      </c>
      <c r="IX56">
        <v>296</v>
      </c>
      <c r="IY56">
        <v>294</v>
      </c>
      <c r="IZ56">
        <v>290</v>
      </c>
      <c r="JA56">
        <v>286</v>
      </c>
      <c r="JB56">
        <v>284</v>
      </c>
      <c r="JC56">
        <v>282</v>
      </c>
      <c r="JD56">
        <v>279</v>
      </c>
      <c r="JE56">
        <v>278</v>
      </c>
      <c r="JF56">
        <v>276</v>
      </c>
      <c r="JG56">
        <v>275</v>
      </c>
      <c r="JH56">
        <v>276</v>
      </c>
      <c r="JI56">
        <v>276</v>
      </c>
      <c r="JJ56">
        <v>278</v>
      </c>
      <c r="JK56">
        <v>280</v>
      </c>
      <c r="JL56">
        <v>281</v>
      </c>
      <c r="JM56">
        <v>283</v>
      </c>
      <c r="JN56">
        <v>284</v>
      </c>
      <c r="JO56">
        <v>286</v>
      </c>
      <c r="JP56">
        <v>288</v>
      </c>
      <c r="JQ56">
        <v>511</v>
      </c>
      <c r="JR56">
        <v>514</v>
      </c>
      <c r="JS56">
        <v>520</v>
      </c>
      <c r="JT56">
        <v>517</v>
      </c>
      <c r="JU56">
        <v>518</v>
      </c>
      <c r="JV56">
        <v>524</v>
      </c>
      <c r="JW56">
        <v>532</v>
      </c>
      <c r="JX56">
        <v>531</v>
      </c>
      <c r="JY56">
        <v>531</v>
      </c>
      <c r="JZ56">
        <v>535</v>
      </c>
      <c r="KA56">
        <v>532</v>
      </c>
      <c r="KB56">
        <v>537</v>
      </c>
      <c r="KC56">
        <v>538</v>
      </c>
      <c r="KD56">
        <v>542</v>
      </c>
      <c r="KE56">
        <v>544</v>
      </c>
      <c r="KF56">
        <v>550</v>
      </c>
      <c r="KG56">
        <v>556</v>
      </c>
      <c r="KH56">
        <v>562</v>
      </c>
      <c r="KI56">
        <v>569</v>
      </c>
      <c r="KJ56">
        <v>572</v>
      </c>
      <c r="KK56">
        <v>581</v>
      </c>
      <c r="KL56">
        <v>582</v>
      </c>
      <c r="KM56">
        <v>587</v>
      </c>
      <c r="KN56">
        <v>596</v>
      </c>
      <c r="KO56">
        <v>596</v>
      </c>
      <c r="KP56">
        <v>602</v>
      </c>
      <c r="KQ56">
        <v>601</v>
      </c>
      <c r="KR56">
        <v>148</v>
      </c>
      <c r="KS56">
        <v>144</v>
      </c>
      <c r="KT56">
        <v>140</v>
      </c>
      <c r="KU56">
        <v>155</v>
      </c>
      <c r="KV56">
        <v>149</v>
      </c>
      <c r="KW56">
        <v>148</v>
      </c>
      <c r="KX56">
        <v>150</v>
      </c>
      <c r="KY56">
        <v>156</v>
      </c>
      <c r="KZ56">
        <v>164</v>
      </c>
      <c r="LA56">
        <v>157</v>
      </c>
      <c r="LB56">
        <v>167</v>
      </c>
      <c r="LC56">
        <v>150</v>
      </c>
      <c r="LD56">
        <v>154</v>
      </c>
      <c r="LE56">
        <v>149</v>
      </c>
      <c r="LF56">
        <v>147</v>
      </c>
      <c r="LG56">
        <v>140</v>
      </c>
      <c r="LH56">
        <v>144</v>
      </c>
      <c r="LI56">
        <v>145</v>
      </c>
      <c r="LJ56">
        <v>144</v>
      </c>
      <c r="LK56">
        <v>150</v>
      </c>
      <c r="LL56">
        <v>148</v>
      </c>
      <c r="LM56">
        <v>146</v>
      </c>
      <c r="LN56">
        <v>141</v>
      </c>
      <c r="LO56">
        <v>146</v>
      </c>
      <c r="LP56">
        <v>149</v>
      </c>
      <c r="LQ56">
        <v>148</v>
      </c>
      <c r="LR56">
        <v>149</v>
      </c>
    </row>
    <row r="57" spans="2:330" x14ac:dyDescent="0.35">
      <c r="B57" s="2" t="s">
        <v>60</v>
      </c>
      <c r="C57" s="1" t="s">
        <v>361</v>
      </c>
      <c r="D57" s="1" t="s">
        <v>171</v>
      </c>
      <c r="E57" s="1">
        <v>5562020</v>
      </c>
      <c r="F57" s="11">
        <v>54191</v>
      </c>
      <c r="G57" s="11">
        <v>66895</v>
      </c>
      <c r="H57" s="11">
        <v>69680</v>
      </c>
      <c r="I57" s="11">
        <v>67806</v>
      </c>
      <c r="J57" t="e">
        <v>#N/A</v>
      </c>
      <c r="K57" t="e">
        <v>#N/A</v>
      </c>
      <c r="L57" s="11">
        <v>2333</v>
      </c>
      <c r="M57" s="11">
        <v>5682</v>
      </c>
      <c r="N57" s="11">
        <v>66930</v>
      </c>
      <c r="O57" s="11">
        <v>66495</v>
      </c>
      <c r="P57" s="11">
        <v>66098</v>
      </c>
      <c r="Q57" s="11">
        <v>65694</v>
      </c>
      <c r="R57" s="11">
        <v>65265</v>
      </c>
      <c r="S57" s="11">
        <v>64807</v>
      </c>
      <c r="T57" s="11">
        <v>64344</v>
      </c>
      <c r="U57" s="11">
        <v>63713</v>
      </c>
      <c r="V57" s="11">
        <v>63133</v>
      </c>
      <c r="W57" s="11">
        <v>62639</v>
      </c>
      <c r="X57" s="11">
        <v>62235</v>
      </c>
      <c r="Y57" s="11">
        <v>61178</v>
      </c>
      <c r="Z57" s="11">
        <v>61001</v>
      </c>
      <c r="AA57" s="11">
        <v>60582</v>
      </c>
      <c r="AB57" s="11">
        <v>60710</v>
      </c>
      <c r="AC57" s="11">
        <v>61163</v>
      </c>
      <c r="AD57" s="11">
        <v>61461</v>
      </c>
      <c r="AE57" s="11">
        <v>61669</v>
      </c>
      <c r="AF57" s="11">
        <v>61791</v>
      </c>
      <c r="AG57" s="11">
        <v>61821</v>
      </c>
      <c r="AH57" s="11">
        <v>61860</v>
      </c>
      <c r="AI57" s="11">
        <v>61910</v>
      </c>
      <c r="AJ57" s="11">
        <v>61332</v>
      </c>
      <c r="AK57" s="11">
        <v>61126</v>
      </c>
      <c r="AL57" s="11">
        <v>60941</v>
      </c>
      <c r="AM57" s="11" t="e">
        <v>#N/A</v>
      </c>
      <c r="AN57" s="22">
        <v>41.97</v>
      </c>
      <c r="AO57" s="22">
        <v>42.43</v>
      </c>
      <c r="AP57" s="22">
        <v>42.78</v>
      </c>
      <c r="AQ57" s="22">
        <v>43.21</v>
      </c>
      <c r="AR57" s="22">
        <v>43.68</v>
      </c>
      <c r="AS57" s="22">
        <v>44.19</v>
      </c>
      <c r="AT57" s="22">
        <v>44.65</v>
      </c>
      <c r="AU57" s="22">
        <v>45.08</v>
      </c>
      <c r="AV57" s="22">
        <v>45.52</v>
      </c>
      <c r="AW57" s="22">
        <v>45.91</v>
      </c>
      <c r="AX57" s="22">
        <v>46.32</v>
      </c>
      <c r="AY57" s="22">
        <v>46.87</v>
      </c>
      <c r="AZ57" s="22">
        <v>47.26</v>
      </c>
      <c r="BA57" s="22">
        <v>47.66</v>
      </c>
      <c r="BB57" s="22">
        <v>47.89</v>
      </c>
      <c r="BC57" s="22">
        <v>47.93</v>
      </c>
      <c r="BD57" s="22">
        <v>48</v>
      </c>
      <c r="BE57" s="22">
        <v>48.1</v>
      </c>
      <c r="BF57" s="22">
        <v>48.15</v>
      </c>
      <c r="BG57" s="22">
        <v>48.34</v>
      </c>
      <c r="BH57" s="22">
        <v>48.28</v>
      </c>
      <c r="BI57" s="22">
        <v>48.01</v>
      </c>
      <c r="BJ57" s="22">
        <v>47.74</v>
      </c>
      <c r="BK57" s="22">
        <v>47.48</v>
      </c>
      <c r="BL57" s="22">
        <v>47.46</v>
      </c>
      <c r="BM57" s="22" t="e">
        <v>#N/A</v>
      </c>
      <c r="BN57" s="11">
        <v>8162</v>
      </c>
      <c r="BO57" s="11">
        <v>7889</v>
      </c>
      <c r="BP57" s="11">
        <v>7744</v>
      </c>
      <c r="BQ57" s="11">
        <v>7659</v>
      </c>
      <c r="BR57" s="11">
        <v>7410</v>
      </c>
      <c r="BS57" s="11">
        <v>7261</v>
      </c>
      <c r="BT57" s="11">
        <v>7164</v>
      </c>
      <c r="BU57" s="11">
        <v>7072</v>
      </c>
      <c r="BV57" s="11">
        <v>6980</v>
      </c>
      <c r="BW57" s="11">
        <v>6905</v>
      </c>
      <c r="BX57" s="11">
        <v>6925</v>
      </c>
      <c r="BY57" s="11">
        <v>6735</v>
      </c>
      <c r="BZ57" s="11">
        <v>6721</v>
      </c>
      <c r="CA57" s="11">
        <v>6800</v>
      </c>
      <c r="CB57" s="11">
        <v>7056</v>
      </c>
      <c r="CC57" s="11">
        <v>7794</v>
      </c>
      <c r="CD57" s="11">
        <v>8238</v>
      </c>
      <c r="CE57" s="11">
        <v>8549</v>
      </c>
      <c r="CF57" s="11">
        <v>8884</v>
      </c>
      <c r="CG57" s="11">
        <v>9203</v>
      </c>
      <c r="CH57" s="11">
        <v>9455</v>
      </c>
      <c r="CI57" s="11">
        <v>9640</v>
      </c>
      <c r="CJ57" s="11">
        <v>9874</v>
      </c>
      <c r="CK57" s="11">
        <v>10081</v>
      </c>
      <c r="CL57" s="11">
        <v>10025</v>
      </c>
      <c r="CM57" s="11" t="e">
        <v>#N/A</v>
      </c>
      <c r="CN57" s="11">
        <v>599</v>
      </c>
      <c r="CO57" s="11">
        <v>559</v>
      </c>
      <c r="CP57" s="11">
        <v>506</v>
      </c>
      <c r="CQ57" s="11">
        <v>474</v>
      </c>
      <c r="CR57" s="11">
        <v>512</v>
      </c>
      <c r="CS57" s="11">
        <v>470</v>
      </c>
      <c r="CT57" s="11">
        <v>474</v>
      </c>
      <c r="CU57" s="11">
        <v>444</v>
      </c>
      <c r="CV57" s="11">
        <v>475</v>
      </c>
      <c r="CW57" s="11">
        <v>417</v>
      </c>
      <c r="CX57" s="11">
        <v>470</v>
      </c>
      <c r="CY57" s="11">
        <v>424</v>
      </c>
      <c r="CZ57">
        <v>432</v>
      </c>
      <c r="DA57" s="11">
        <v>473</v>
      </c>
      <c r="DB57">
        <v>457</v>
      </c>
      <c r="DC57" s="11">
        <v>461</v>
      </c>
      <c r="DD57" s="11">
        <v>561</v>
      </c>
      <c r="DE57" s="11">
        <v>561</v>
      </c>
      <c r="DF57" s="11">
        <v>557</v>
      </c>
      <c r="DG57" s="11">
        <v>527</v>
      </c>
      <c r="DH57" s="11">
        <v>527</v>
      </c>
      <c r="DI57" s="11">
        <v>553</v>
      </c>
      <c r="DJ57" s="11">
        <v>552</v>
      </c>
      <c r="DK57" s="11">
        <v>512</v>
      </c>
      <c r="DL57" s="11">
        <v>542</v>
      </c>
      <c r="DM57" s="11" t="e">
        <v>#N/A</v>
      </c>
      <c r="DN57" s="11">
        <v>813</v>
      </c>
      <c r="DO57" s="11">
        <v>733</v>
      </c>
      <c r="DP57" s="11">
        <v>798</v>
      </c>
      <c r="DQ57" s="11">
        <v>741</v>
      </c>
      <c r="DR57" s="11">
        <v>737</v>
      </c>
      <c r="DS57" s="11">
        <v>765</v>
      </c>
      <c r="DT57" s="11">
        <v>767</v>
      </c>
      <c r="DU57" s="11">
        <v>817</v>
      </c>
      <c r="DV57" s="11">
        <v>799</v>
      </c>
      <c r="DW57" s="11">
        <v>812</v>
      </c>
      <c r="DX57" s="11">
        <v>788</v>
      </c>
      <c r="DY57" s="11">
        <v>835</v>
      </c>
      <c r="DZ57" s="11">
        <v>760</v>
      </c>
      <c r="EA57" s="11">
        <v>799</v>
      </c>
      <c r="EB57" s="11">
        <v>789</v>
      </c>
      <c r="EC57" s="11">
        <v>795</v>
      </c>
      <c r="ED57" s="11">
        <v>792</v>
      </c>
      <c r="EE57" s="11">
        <v>802</v>
      </c>
      <c r="EF57" s="11">
        <v>846</v>
      </c>
      <c r="EG57" s="11">
        <v>819</v>
      </c>
      <c r="EH57" s="11">
        <v>891</v>
      </c>
      <c r="EI57" s="11">
        <v>916</v>
      </c>
      <c r="EJ57" s="11">
        <v>958</v>
      </c>
      <c r="EK57" s="11">
        <v>956</v>
      </c>
      <c r="EL57" s="11">
        <v>917</v>
      </c>
      <c r="EM57" s="11" t="e">
        <v>#N/A</v>
      </c>
      <c r="EN57" s="11">
        <v>2475</v>
      </c>
      <c r="EO57" s="11">
        <v>2400</v>
      </c>
      <c r="EP57" s="11">
        <v>2486</v>
      </c>
      <c r="EQ57" s="11">
        <v>2463</v>
      </c>
      <c r="ER57" s="11">
        <v>2404</v>
      </c>
      <c r="ES57" s="11">
        <v>2243</v>
      </c>
      <c r="ET57" s="11">
        <v>2229</v>
      </c>
      <c r="EU57" s="11">
        <v>2241</v>
      </c>
      <c r="EV57" s="11">
        <v>2372</v>
      </c>
      <c r="EW57" s="11">
        <v>2322</v>
      </c>
      <c r="EX57" s="11">
        <v>2319</v>
      </c>
      <c r="EY57" s="11">
        <v>2375</v>
      </c>
      <c r="EZ57" s="11">
        <v>2600</v>
      </c>
      <c r="FA57" s="11">
        <v>2600</v>
      </c>
      <c r="FB57" s="11">
        <v>2752</v>
      </c>
      <c r="FC57" s="11">
        <v>3431</v>
      </c>
      <c r="FD57" s="11">
        <v>3412</v>
      </c>
      <c r="FE57" s="11">
        <v>3171</v>
      </c>
      <c r="FF57" s="11">
        <v>3154</v>
      </c>
      <c r="FG57" s="11">
        <v>3043</v>
      </c>
      <c r="FH57" s="11">
        <v>3022</v>
      </c>
      <c r="FI57" s="11">
        <v>3084</v>
      </c>
      <c r="FJ57" s="11">
        <v>3723</v>
      </c>
      <c r="FK57" s="11">
        <v>3122</v>
      </c>
      <c r="FL57" s="11">
        <v>2876</v>
      </c>
      <c r="FM57" s="11" t="e">
        <v>#N/A</v>
      </c>
      <c r="FN57" s="11">
        <v>2851</v>
      </c>
      <c r="FO57" s="11">
        <v>2661</v>
      </c>
      <c r="FP57" s="11">
        <v>2591</v>
      </c>
      <c r="FQ57" s="11">
        <v>2600</v>
      </c>
      <c r="FR57" s="11">
        <v>2608</v>
      </c>
      <c r="FS57" s="11">
        <v>2406</v>
      </c>
      <c r="FT57" s="11">
        <v>2399</v>
      </c>
      <c r="FU57" s="11">
        <v>2499</v>
      </c>
      <c r="FV57" s="11">
        <v>2624</v>
      </c>
      <c r="FW57" s="11">
        <v>2421</v>
      </c>
      <c r="FX57" s="11">
        <v>2405</v>
      </c>
      <c r="FY57" s="11">
        <v>2562</v>
      </c>
      <c r="FZ57" s="11">
        <v>2445</v>
      </c>
      <c r="GA57" s="11">
        <v>2699</v>
      </c>
      <c r="GB57" s="11">
        <v>2313</v>
      </c>
      <c r="GC57" s="11">
        <v>2661</v>
      </c>
      <c r="GD57" s="11">
        <v>2850</v>
      </c>
      <c r="GE57" s="11">
        <v>2718</v>
      </c>
      <c r="GF57" s="11">
        <v>2737</v>
      </c>
      <c r="GG57" s="11">
        <v>2719</v>
      </c>
      <c r="GH57" s="11">
        <v>2600</v>
      </c>
      <c r="GI57" s="11">
        <v>2650</v>
      </c>
      <c r="GJ57" s="11">
        <v>2746</v>
      </c>
      <c r="GK57" s="11">
        <v>2898</v>
      </c>
      <c r="GL57" s="11">
        <v>2680</v>
      </c>
      <c r="GM57" s="11" t="e">
        <v>#N/A</v>
      </c>
      <c r="GN57">
        <v>61178</v>
      </c>
      <c r="GO57">
        <v>61251</v>
      </c>
      <c r="GP57">
        <v>61314</v>
      </c>
      <c r="GQ57">
        <v>61365</v>
      </c>
      <c r="GR57">
        <v>61401</v>
      </c>
      <c r="GS57">
        <v>61439</v>
      </c>
      <c r="GT57">
        <v>61477</v>
      </c>
      <c r="GU57">
        <v>61501</v>
      </c>
      <c r="GV57">
        <v>61505</v>
      </c>
      <c r="GW57">
        <v>61514</v>
      </c>
      <c r="GX57">
        <v>61511</v>
      </c>
      <c r="GY57">
        <v>61478</v>
      </c>
      <c r="GZ57">
        <v>61444</v>
      </c>
      <c r="HA57">
        <v>61397</v>
      </c>
      <c r="HB57">
        <v>61350</v>
      </c>
      <c r="HC57">
        <v>61300</v>
      </c>
      <c r="HD57">
        <v>61236</v>
      </c>
      <c r="HE57">
        <v>61178</v>
      </c>
      <c r="HF57">
        <v>61107</v>
      </c>
      <c r="HG57">
        <v>61032</v>
      </c>
      <c r="HH57">
        <v>60945</v>
      </c>
      <c r="HI57">
        <v>60859</v>
      </c>
      <c r="HJ57">
        <v>60777</v>
      </c>
      <c r="HK57">
        <v>60691</v>
      </c>
      <c r="HL57">
        <v>60600</v>
      </c>
      <c r="HM57">
        <v>60515</v>
      </c>
      <c r="HN57">
        <v>60431</v>
      </c>
      <c r="HO57">
        <v>47.22</v>
      </c>
      <c r="HP57">
        <v>46.98</v>
      </c>
      <c r="HQ57">
        <v>46.75</v>
      </c>
      <c r="HR57">
        <v>46.6</v>
      </c>
      <c r="HS57">
        <v>46.43</v>
      </c>
      <c r="HT57">
        <v>46.28</v>
      </c>
      <c r="HU57">
        <v>46.17</v>
      </c>
      <c r="HV57">
        <v>46.07</v>
      </c>
      <c r="HW57">
        <v>46.02</v>
      </c>
      <c r="HX57">
        <v>46.03</v>
      </c>
      <c r="HY57">
        <v>46.08</v>
      </c>
      <c r="HZ57">
        <v>46.14</v>
      </c>
      <c r="IA57">
        <v>46.22</v>
      </c>
      <c r="IB57">
        <v>46.32</v>
      </c>
      <c r="IC57">
        <v>46.39</v>
      </c>
      <c r="ID57">
        <v>46.46</v>
      </c>
      <c r="IE57">
        <v>46.48</v>
      </c>
      <c r="IF57">
        <v>46.5</v>
      </c>
      <c r="IG57">
        <v>46.53</v>
      </c>
      <c r="IH57">
        <v>46.56</v>
      </c>
      <c r="II57">
        <v>46.58</v>
      </c>
      <c r="IJ57">
        <v>46.57</v>
      </c>
      <c r="IK57">
        <v>46.54</v>
      </c>
      <c r="IL57">
        <v>46.49</v>
      </c>
      <c r="IM57">
        <v>46.38</v>
      </c>
      <c r="IN57">
        <v>46.24</v>
      </c>
      <c r="IO57">
        <v>46.11</v>
      </c>
      <c r="IP57">
        <v>504</v>
      </c>
      <c r="IQ57">
        <v>517</v>
      </c>
      <c r="IR57">
        <v>523</v>
      </c>
      <c r="IS57">
        <v>521</v>
      </c>
      <c r="IT57">
        <v>518</v>
      </c>
      <c r="IU57">
        <v>515</v>
      </c>
      <c r="IV57">
        <v>512</v>
      </c>
      <c r="IW57">
        <v>508</v>
      </c>
      <c r="IX57">
        <v>504</v>
      </c>
      <c r="IY57">
        <v>502</v>
      </c>
      <c r="IZ57">
        <v>500</v>
      </c>
      <c r="JA57">
        <v>497</v>
      </c>
      <c r="JB57">
        <v>496</v>
      </c>
      <c r="JC57">
        <v>496</v>
      </c>
      <c r="JD57">
        <v>496</v>
      </c>
      <c r="JE57">
        <v>498</v>
      </c>
      <c r="JF57">
        <v>499</v>
      </c>
      <c r="JG57">
        <v>502</v>
      </c>
      <c r="JH57">
        <v>504</v>
      </c>
      <c r="JI57">
        <v>508</v>
      </c>
      <c r="JJ57">
        <v>512</v>
      </c>
      <c r="JK57">
        <v>515</v>
      </c>
      <c r="JL57">
        <v>519</v>
      </c>
      <c r="JM57">
        <v>523</v>
      </c>
      <c r="JN57">
        <v>526</v>
      </c>
      <c r="JO57">
        <v>529</v>
      </c>
      <c r="JP57">
        <v>532</v>
      </c>
      <c r="JQ57">
        <v>895</v>
      </c>
      <c r="JR57">
        <v>890</v>
      </c>
      <c r="JS57">
        <v>876</v>
      </c>
      <c r="JT57">
        <v>875</v>
      </c>
      <c r="JU57">
        <v>883</v>
      </c>
      <c r="JV57">
        <v>874</v>
      </c>
      <c r="JW57">
        <v>869</v>
      </c>
      <c r="JX57">
        <v>873</v>
      </c>
      <c r="JY57">
        <v>877</v>
      </c>
      <c r="JZ57">
        <v>865</v>
      </c>
      <c r="KA57">
        <v>863</v>
      </c>
      <c r="KB57">
        <v>868</v>
      </c>
      <c r="KC57">
        <v>864</v>
      </c>
      <c r="KD57">
        <v>862</v>
      </c>
      <c r="KE57">
        <v>860</v>
      </c>
      <c r="KF57">
        <v>857</v>
      </c>
      <c r="KG57">
        <v>861</v>
      </c>
      <c r="KH57">
        <v>865</v>
      </c>
      <c r="KI57">
        <v>868</v>
      </c>
      <c r="KJ57">
        <v>875</v>
      </c>
      <c r="KK57">
        <v>885</v>
      </c>
      <c r="KL57">
        <v>892</v>
      </c>
      <c r="KM57">
        <v>893</v>
      </c>
      <c r="KN57">
        <v>894</v>
      </c>
      <c r="KO57">
        <v>903</v>
      </c>
      <c r="KP57">
        <v>898</v>
      </c>
      <c r="KQ57">
        <v>896</v>
      </c>
      <c r="KR57">
        <v>443</v>
      </c>
      <c r="KS57">
        <v>446</v>
      </c>
      <c r="KT57">
        <v>416</v>
      </c>
      <c r="KU57">
        <v>405</v>
      </c>
      <c r="KV57">
        <v>401</v>
      </c>
      <c r="KW57">
        <v>397</v>
      </c>
      <c r="KX57">
        <v>395</v>
      </c>
      <c r="KY57">
        <v>389</v>
      </c>
      <c r="KZ57">
        <v>377</v>
      </c>
      <c r="LA57">
        <v>372</v>
      </c>
      <c r="LB57">
        <v>360</v>
      </c>
      <c r="LC57">
        <v>338</v>
      </c>
      <c r="LD57">
        <v>334</v>
      </c>
      <c r="LE57">
        <v>319</v>
      </c>
      <c r="LF57">
        <v>317</v>
      </c>
      <c r="LG57">
        <v>309</v>
      </c>
      <c r="LH57">
        <v>298</v>
      </c>
      <c r="LI57">
        <v>305</v>
      </c>
      <c r="LJ57">
        <v>293</v>
      </c>
      <c r="LK57">
        <v>292</v>
      </c>
      <c r="LL57">
        <v>286</v>
      </c>
      <c r="LM57">
        <v>291</v>
      </c>
      <c r="LN57">
        <v>292</v>
      </c>
      <c r="LO57">
        <v>285</v>
      </c>
      <c r="LP57">
        <v>286</v>
      </c>
      <c r="LQ57">
        <v>284</v>
      </c>
      <c r="LR57">
        <v>280</v>
      </c>
    </row>
    <row r="58" spans="2:330" x14ac:dyDescent="0.35">
      <c r="B58" s="2" t="s">
        <v>61</v>
      </c>
      <c r="C58" s="1" t="s">
        <v>362</v>
      </c>
      <c r="D58" s="1" t="s">
        <v>172</v>
      </c>
      <c r="E58" s="1">
        <v>5562024</v>
      </c>
      <c r="F58" s="11">
        <v>58023</v>
      </c>
      <c r="G58" s="11">
        <v>86526</v>
      </c>
      <c r="H58" s="11">
        <v>92335</v>
      </c>
      <c r="I58" s="11">
        <v>89063</v>
      </c>
      <c r="J58" t="e">
        <v>#N/A</v>
      </c>
      <c r="K58" t="e">
        <v>#N/A</v>
      </c>
      <c r="L58" s="11">
        <v>1239</v>
      </c>
      <c r="M58" s="11">
        <v>5588</v>
      </c>
      <c r="N58" s="11">
        <v>93256</v>
      </c>
      <c r="O58" s="11">
        <v>92628</v>
      </c>
      <c r="P58" s="11">
        <v>92126</v>
      </c>
      <c r="Q58" s="11">
        <v>91748</v>
      </c>
      <c r="R58" s="11">
        <v>91297</v>
      </c>
      <c r="S58" s="11">
        <v>90816</v>
      </c>
      <c r="T58" s="11">
        <v>90113</v>
      </c>
      <c r="U58" s="11">
        <v>89735</v>
      </c>
      <c r="V58" s="11">
        <v>88836</v>
      </c>
      <c r="W58" s="11">
        <v>88202</v>
      </c>
      <c r="X58" s="11">
        <v>87557</v>
      </c>
      <c r="Y58" s="11">
        <v>84680</v>
      </c>
      <c r="Z58" s="11">
        <v>84055</v>
      </c>
      <c r="AA58" s="11">
        <v>83634</v>
      </c>
      <c r="AB58" s="11">
        <v>83527</v>
      </c>
      <c r="AC58" s="11">
        <v>83926</v>
      </c>
      <c r="AD58" s="11">
        <v>83737</v>
      </c>
      <c r="AE58" s="11">
        <v>83695</v>
      </c>
      <c r="AF58" s="11">
        <v>83941</v>
      </c>
      <c r="AG58" s="11">
        <v>84067</v>
      </c>
      <c r="AH58" s="11">
        <v>84312</v>
      </c>
      <c r="AI58" s="11">
        <v>83697</v>
      </c>
      <c r="AJ58" s="11">
        <v>85999</v>
      </c>
      <c r="AK58" s="11">
        <v>86686</v>
      </c>
      <c r="AL58" s="11">
        <v>86766</v>
      </c>
      <c r="AM58" s="11" t="e">
        <v>#N/A</v>
      </c>
      <c r="AN58" s="22">
        <v>40.93</v>
      </c>
      <c r="AO58" s="22">
        <v>41.49</v>
      </c>
      <c r="AP58" s="22">
        <v>41.98</v>
      </c>
      <c r="AQ58" s="22">
        <v>42.4</v>
      </c>
      <c r="AR58" s="22">
        <v>42.95</v>
      </c>
      <c r="AS58" s="22">
        <v>43.38</v>
      </c>
      <c r="AT58" s="22">
        <v>43.89</v>
      </c>
      <c r="AU58" s="22">
        <v>44.38</v>
      </c>
      <c r="AV58" s="22">
        <v>44.89</v>
      </c>
      <c r="AW58" s="22">
        <v>45.41</v>
      </c>
      <c r="AX58" s="22">
        <v>45.96</v>
      </c>
      <c r="AY58" s="22">
        <v>46.8</v>
      </c>
      <c r="AZ58" s="22">
        <v>47.32</v>
      </c>
      <c r="BA58" s="22">
        <v>47.74</v>
      </c>
      <c r="BB58" s="22">
        <v>48.06</v>
      </c>
      <c r="BC58" s="22">
        <v>48.25</v>
      </c>
      <c r="BD58" s="22">
        <v>48.51</v>
      </c>
      <c r="BE58" s="22">
        <v>48.77</v>
      </c>
      <c r="BF58" s="22">
        <v>48.77</v>
      </c>
      <c r="BG58" s="22">
        <v>48.69</v>
      </c>
      <c r="BH58" s="22">
        <v>48.52</v>
      </c>
      <c r="BI58" s="22">
        <v>48.33</v>
      </c>
      <c r="BJ58" s="22">
        <v>47.39</v>
      </c>
      <c r="BK58" s="22">
        <v>46.96</v>
      </c>
      <c r="BL58" s="22">
        <v>46.73</v>
      </c>
      <c r="BM58" s="22" t="e">
        <v>#N/A</v>
      </c>
      <c r="BN58" s="11">
        <v>9609</v>
      </c>
      <c r="BO58" s="11">
        <v>9316</v>
      </c>
      <c r="BP58" s="11">
        <v>9068</v>
      </c>
      <c r="BQ58" s="11">
        <v>8886</v>
      </c>
      <c r="BR58" s="11">
        <v>8735</v>
      </c>
      <c r="BS58" s="11">
        <v>8439</v>
      </c>
      <c r="BT58" s="11">
        <v>8378</v>
      </c>
      <c r="BU58" s="11">
        <v>8268</v>
      </c>
      <c r="BV58" s="11">
        <v>7942</v>
      </c>
      <c r="BW58" s="11">
        <v>7887</v>
      </c>
      <c r="BX58" s="11">
        <v>7679</v>
      </c>
      <c r="BY58" s="11">
        <v>6811</v>
      </c>
      <c r="BZ58" s="11">
        <v>6802</v>
      </c>
      <c r="CA58" s="11">
        <v>6905</v>
      </c>
      <c r="CB58" s="11">
        <v>7360</v>
      </c>
      <c r="CC58" s="11">
        <v>8051</v>
      </c>
      <c r="CD58" s="11">
        <v>8558</v>
      </c>
      <c r="CE58" s="11">
        <v>8896</v>
      </c>
      <c r="CF58" s="11">
        <v>9529</v>
      </c>
      <c r="CG58" s="11">
        <v>10157</v>
      </c>
      <c r="CH58" s="11">
        <v>10964</v>
      </c>
      <c r="CI58" s="11">
        <v>11136</v>
      </c>
      <c r="CJ58" s="11">
        <v>12282</v>
      </c>
      <c r="CK58" s="11">
        <v>13276</v>
      </c>
      <c r="CL58" s="11">
        <v>13678</v>
      </c>
      <c r="CM58" s="11" t="e">
        <v>#N/A</v>
      </c>
      <c r="CN58" s="11">
        <v>874</v>
      </c>
      <c r="CO58" s="11">
        <v>756</v>
      </c>
      <c r="CP58" s="11">
        <v>681</v>
      </c>
      <c r="CQ58" s="11">
        <v>706</v>
      </c>
      <c r="CR58" s="11">
        <v>747</v>
      </c>
      <c r="CS58" s="11">
        <v>607</v>
      </c>
      <c r="CT58" s="11">
        <v>639</v>
      </c>
      <c r="CU58" s="11">
        <v>670</v>
      </c>
      <c r="CV58" s="11">
        <v>667</v>
      </c>
      <c r="CW58" s="11">
        <v>614</v>
      </c>
      <c r="CX58" s="11">
        <v>611</v>
      </c>
      <c r="CY58" s="11">
        <v>644</v>
      </c>
      <c r="CZ58">
        <v>592</v>
      </c>
      <c r="DA58" s="11">
        <v>586</v>
      </c>
      <c r="DB58">
        <v>653</v>
      </c>
      <c r="DC58" s="11">
        <v>664</v>
      </c>
      <c r="DD58" s="11">
        <v>773</v>
      </c>
      <c r="DE58" s="11">
        <v>785</v>
      </c>
      <c r="DF58" s="11">
        <v>772</v>
      </c>
      <c r="DG58" s="11">
        <v>731</v>
      </c>
      <c r="DH58" s="11">
        <v>800</v>
      </c>
      <c r="DI58" s="11">
        <v>817</v>
      </c>
      <c r="DJ58" s="11">
        <v>775</v>
      </c>
      <c r="DK58" s="11">
        <v>771</v>
      </c>
      <c r="DL58" s="11">
        <v>768</v>
      </c>
      <c r="DM58" s="11" t="e">
        <v>#N/A</v>
      </c>
      <c r="DN58" s="11">
        <v>930</v>
      </c>
      <c r="DO58" s="11">
        <v>988</v>
      </c>
      <c r="DP58" s="11">
        <v>996</v>
      </c>
      <c r="DQ58" s="11">
        <v>1005</v>
      </c>
      <c r="DR58" s="11">
        <v>934</v>
      </c>
      <c r="DS58" s="11">
        <v>944</v>
      </c>
      <c r="DT58" s="11">
        <v>1026</v>
      </c>
      <c r="DU58" s="11">
        <v>1014</v>
      </c>
      <c r="DV58" s="11">
        <v>1019</v>
      </c>
      <c r="DW58" s="11">
        <v>1059</v>
      </c>
      <c r="DX58" s="11">
        <v>985</v>
      </c>
      <c r="DY58" s="11">
        <v>1011</v>
      </c>
      <c r="DZ58" s="11">
        <v>1036</v>
      </c>
      <c r="EA58" s="11">
        <v>1071</v>
      </c>
      <c r="EB58" s="11">
        <v>1100</v>
      </c>
      <c r="EC58" s="11">
        <v>1051</v>
      </c>
      <c r="ED58" s="11">
        <v>1127</v>
      </c>
      <c r="EE58" s="11">
        <v>1068</v>
      </c>
      <c r="EF58" s="11">
        <v>1138</v>
      </c>
      <c r="EG58" s="11">
        <v>1173</v>
      </c>
      <c r="EH58" s="11">
        <v>1228</v>
      </c>
      <c r="EI58" s="11">
        <v>1292</v>
      </c>
      <c r="EJ58" s="11">
        <v>1304</v>
      </c>
      <c r="EK58" s="11">
        <v>1169</v>
      </c>
      <c r="EL58" s="11">
        <v>1178</v>
      </c>
      <c r="EM58" s="11" t="e">
        <v>#N/A</v>
      </c>
      <c r="EN58" s="11">
        <v>2740</v>
      </c>
      <c r="EO58" s="11">
        <v>2781</v>
      </c>
      <c r="EP58" s="11">
        <v>2948</v>
      </c>
      <c r="EQ58" s="11">
        <v>3016</v>
      </c>
      <c r="ER58" s="11">
        <v>2882</v>
      </c>
      <c r="ES58" s="11">
        <v>2871</v>
      </c>
      <c r="ET58" s="11">
        <v>2639</v>
      </c>
      <c r="EU58" s="11">
        <v>2912</v>
      </c>
      <c r="EV58" s="11">
        <v>2728</v>
      </c>
      <c r="EW58" s="11">
        <v>2905</v>
      </c>
      <c r="EX58" s="11">
        <v>2990</v>
      </c>
      <c r="EY58" s="11">
        <v>3121</v>
      </c>
      <c r="EZ58" s="11">
        <v>3131</v>
      </c>
      <c r="FA58" s="11">
        <v>3403</v>
      </c>
      <c r="FB58" s="11">
        <v>3421</v>
      </c>
      <c r="FC58" s="11">
        <v>4076</v>
      </c>
      <c r="FD58" s="11">
        <v>4078</v>
      </c>
      <c r="FE58" s="11">
        <v>3585</v>
      </c>
      <c r="FF58" s="11">
        <v>3829</v>
      </c>
      <c r="FG58" s="11">
        <v>4122</v>
      </c>
      <c r="FH58" s="11">
        <v>4243</v>
      </c>
      <c r="FI58" s="11">
        <v>4182</v>
      </c>
      <c r="FJ58" s="11">
        <v>5353</v>
      </c>
      <c r="FK58" s="11">
        <v>5201</v>
      </c>
      <c r="FL58" s="11">
        <v>4136</v>
      </c>
      <c r="FM58" s="11" t="e">
        <v>#N/A</v>
      </c>
      <c r="FN58" s="11">
        <v>3163</v>
      </c>
      <c r="FO58" s="11">
        <v>3177</v>
      </c>
      <c r="FP58" s="11">
        <v>3135</v>
      </c>
      <c r="FQ58" s="11">
        <v>3095</v>
      </c>
      <c r="FR58" s="11">
        <v>3146</v>
      </c>
      <c r="FS58" s="11">
        <v>3015</v>
      </c>
      <c r="FT58" s="11">
        <v>2955</v>
      </c>
      <c r="FU58" s="11">
        <v>2946</v>
      </c>
      <c r="FV58" s="11">
        <v>3272</v>
      </c>
      <c r="FW58" s="11">
        <v>3074</v>
      </c>
      <c r="FX58" s="11">
        <v>3177</v>
      </c>
      <c r="FY58" s="11">
        <v>3094</v>
      </c>
      <c r="FZ58" s="11">
        <v>3335</v>
      </c>
      <c r="GA58" s="11">
        <v>3362</v>
      </c>
      <c r="GB58" s="11">
        <v>3133</v>
      </c>
      <c r="GC58" s="11">
        <v>3313</v>
      </c>
      <c r="GD58" s="11">
        <v>3878</v>
      </c>
      <c r="GE58" s="11">
        <v>3351</v>
      </c>
      <c r="GF58" s="11">
        <v>3194</v>
      </c>
      <c r="GG58" s="11">
        <v>3533</v>
      </c>
      <c r="GH58" s="11">
        <v>3471</v>
      </c>
      <c r="GI58" s="11">
        <v>4282</v>
      </c>
      <c r="GJ58" s="11">
        <v>4179</v>
      </c>
      <c r="GK58" s="11">
        <v>4116</v>
      </c>
      <c r="GL58" s="11">
        <v>3621</v>
      </c>
      <c r="GM58" s="11" t="e">
        <v>#N/A</v>
      </c>
      <c r="GN58">
        <v>86826</v>
      </c>
      <c r="GO58">
        <v>86969</v>
      </c>
      <c r="GP58">
        <v>87071</v>
      </c>
      <c r="GQ58">
        <v>87166</v>
      </c>
      <c r="GR58">
        <v>87247</v>
      </c>
      <c r="GS58">
        <v>87312</v>
      </c>
      <c r="GT58">
        <v>87375</v>
      </c>
      <c r="GU58">
        <v>87422</v>
      </c>
      <c r="GV58">
        <v>87457</v>
      </c>
      <c r="GW58">
        <v>87488</v>
      </c>
      <c r="GX58">
        <v>87492</v>
      </c>
      <c r="GY58">
        <v>87442</v>
      </c>
      <c r="GZ58">
        <v>87377</v>
      </c>
      <c r="HA58">
        <v>87292</v>
      </c>
      <c r="HB58">
        <v>87206</v>
      </c>
      <c r="HC58">
        <v>87104</v>
      </c>
      <c r="HD58">
        <v>86989</v>
      </c>
      <c r="HE58">
        <v>86869</v>
      </c>
      <c r="HF58">
        <v>86733</v>
      </c>
      <c r="HG58">
        <v>86598</v>
      </c>
      <c r="HH58">
        <v>86455</v>
      </c>
      <c r="HI58">
        <v>86310</v>
      </c>
      <c r="HJ58">
        <v>86159</v>
      </c>
      <c r="HK58">
        <v>86003</v>
      </c>
      <c r="HL58">
        <v>85849</v>
      </c>
      <c r="HM58">
        <v>85690</v>
      </c>
      <c r="HN58">
        <v>85532</v>
      </c>
      <c r="HO58">
        <v>46.69</v>
      </c>
      <c r="HP58">
        <v>46.5</v>
      </c>
      <c r="HQ58">
        <v>46.33</v>
      </c>
      <c r="HR58">
        <v>46.22</v>
      </c>
      <c r="HS58">
        <v>46.12</v>
      </c>
      <c r="HT58">
        <v>46.05</v>
      </c>
      <c r="HU58">
        <v>45.96</v>
      </c>
      <c r="HV58">
        <v>45.93</v>
      </c>
      <c r="HW58">
        <v>45.95</v>
      </c>
      <c r="HX58">
        <v>45.98</v>
      </c>
      <c r="HY58">
        <v>46.06</v>
      </c>
      <c r="HZ58">
        <v>46.18</v>
      </c>
      <c r="IA58">
        <v>46.27</v>
      </c>
      <c r="IB58">
        <v>46.36</v>
      </c>
      <c r="IC58">
        <v>46.45</v>
      </c>
      <c r="ID58">
        <v>46.52</v>
      </c>
      <c r="IE58">
        <v>46.56</v>
      </c>
      <c r="IF58">
        <v>46.57</v>
      </c>
      <c r="IG58">
        <v>46.58</v>
      </c>
      <c r="IH58">
        <v>46.59</v>
      </c>
      <c r="II58">
        <v>46.59</v>
      </c>
      <c r="IJ58">
        <v>46.58</v>
      </c>
      <c r="IK58">
        <v>46.54</v>
      </c>
      <c r="IL58">
        <v>46.48</v>
      </c>
      <c r="IM58">
        <v>46.37</v>
      </c>
      <c r="IN58">
        <v>46.24</v>
      </c>
      <c r="IO58">
        <v>46.12</v>
      </c>
      <c r="IP58">
        <v>769</v>
      </c>
      <c r="IQ58">
        <v>769</v>
      </c>
      <c r="IR58">
        <v>777</v>
      </c>
      <c r="IS58">
        <v>769</v>
      </c>
      <c r="IT58">
        <v>761</v>
      </c>
      <c r="IU58">
        <v>757</v>
      </c>
      <c r="IV58">
        <v>749</v>
      </c>
      <c r="IW58">
        <v>743</v>
      </c>
      <c r="IX58">
        <v>739</v>
      </c>
      <c r="IY58">
        <v>734</v>
      </c>
      <c r="IZ58">
        <v>730</v>
      </c>
      <c r="JA58">
        <v>726</v>
      </c>
      <c r="JB58">
        <v>726</v>
      </c>
      <c r="JC58">
        <v>726</v>
      </c>
      <c r="JD58">
        <v>726</v>
      </c>
      <c r="JE58">
        <v>728</v>
      </c>
      <c r="JF58">
        <v>731</v>
      </c>
      <c r="JG58">
        <v>735</v>
      </c>
      <c r="JH58">
        <v>739</v>
      </c>
      <c r="JI58">
        <v>744</v>
      </c>
      <c r="JJ58">
        <v>749</v>
      </c>
      <c r="JK58">
        <v>755</v>
      </c>
      <c r="JL58">
        <v>759</v>
      </c>
      <c r="JM58">
        <v>763</v>
      </c>
      <c r="JN58">
        <v>767</v>
      </c>
      <c r="JO58">
        <v>771</v>
      </c>
      <c r="JP58">
        <v>773</v>
      </c>
      <c r="JQ58">
        <v>1180</v>
      </c>
      <c r="JR58">
        <v>1178</v>
      </c>
      <c r="JS58">
        <v>1172</v>
      </c>
      <c r="JT58">
        <v>1166</v>
      </c>
      <c r="JU58">
        <v>1161</v>
      </c>
      <c r="JV58">
        <v>1164</v>
      </c>
      <c r="JW58">
        <v>1160</v>
      </c>
      <c r="JX58">
        <v>1156</v>
      </c>
      <c r="JY58">
        <v>1157</v>
      </c>
      <c r="JZ58">
        <v>1156</v>
      </c>
      <c r="KA58">
        <v>1160</v>
      </c>
      <c r="KB58">
        <v>1154</v>
      </c>
      <c r="KC58">
        <v>1155</v>
      </c>
      <c r="KD58">
        <v>1159</v>
      </c>
      <c r="KE58">
        <v>1163</v>
      </c>
      <c r="KF58">
        <v>1164</v>
      </c>
      <c r="KG58">
        <v>1172</v>
      </c>
      <c r="KH58">
        <v>1181</v>
      </c>
      <c r="KI58">
        <v>1189</v>
      </c>
      <c r="KJ58">
        <v>1193</v>
      </c>
      <c r="KK58">
        <v>1199</v>
      </c>
      <c r="KL58">
        <v>1208</v>
      </c>
      <c r="KM58">
        <v>1214</v>
      </c>
      <c r="KN58">
        <v>1216</v>
      </c>
      <c r="KO58">
        <v>1221</v>
      </c>
      <c r="KP58">
        <v>1225</v>
      </c>
      <c r="KQ58">
        <v>1226</v>
      </c>
      <c r="KR58">
        <v>551</v>
      </c>
      <c r="KS58">
        <v>552</v>
      </c>
      <c r="KT58">
        <v>497</v>
      </c>
      <c r="KU58">
        <v>492</v>
      </c>
      <c r="KV58">
        <v>481</v>
      </c>
      <c r="KW58">
        <v>472</v>
      </c>
      <c r="KX58">
        <v>474</v>
      </c>
      <c r="KY58">
        <v>460</v>
      </c>
      <c r="KZ58">
        <v>453</v>
      </c>
      <c r="LA58">
        <v>453</v>
      </c>
      <c r="LB58">
        <v>434</v>
      </c>
      <c r="LC58">
        <v>378</v>
      </c>
      <c r="LD58">
        <v>364</v>
      </c>
      <c r="LE58">
        <v>348</v>
      </c>
      <c r="LF58">
        <v>351</v>
      </c>
      <c r="LG58">
        <v>334</v>
      </c>
      <c r="LH58">
        <v>326</v>
      </c>
      <c r="LI58">
        <v>326</v>
      </c>
      <c r="LJ58">
        <v>314</v>
      </c>
      <c r="LK58">
        <v>314</v>
      </c>
      <c r="LL58">
        <v>307</v>
      </c>
      <c r="LM58">
        <v>308</v>
      </c>
      <c r="LN58">
        <v>304</v>
      </c>
      <c r="LO58">
        <v>297</v>
      </c>
      <c r="LP58">
        <v>300</v>
      </c>
      <c r="LQ58">
        <v>295</v>
      </c>
      <c r="LR58">
        <v>295</v>
      </c>
    </row>
    <row r="59" spans="2:330" x14ac:dyDescent="0.35">
      <c r="B59" s="2" t="s">
        <v>62</v>
      </c>
      <c r="C59" s="1" t="s">
        <v>363</v>
      </c>
      <c r="D59" s="1" t="s">
        <v>173</v>
      </c>
      <c r="E59" s="1">
        <v>5562028</v>
      </c>
      <c r="F59" s="11">
        <v>20008</v>
      </c>
      <c r="G59" s="11">
        <v>23365</v>
      </c>
      <c r="H59" s="11">
        <v>24102</v>
      </c>
      <c r="I59" s="11">
        <v>27607</v>
      </c>
      <c r="J59" t="e">
        <v>#N/A</v>
      </c>
      <c r="K59" t="e">
        <v>#N/A</v>
      </c>
      <c r="L59" s="11">
        <v>259</v>
      </c>
      <c r="M59" s="11">
        <v>1776</v>
      </c>
      <c r="N59" s="11">
        <v>30686</v>
      </c>
      <c r="O59" s="11">
        <v>30516</v>
      </c>
      <c r="P59" s="11">
        <v>30489</v>
      </c>
      <c r="Q59" s="11">
        <v>30444</v>
      </c>
      <c r="R59" s="11">
        <v>30341</v>
      </c>
      <c r="S59" s="11">
        <v>30397</v>
      </c>
      <c r="T59" s="11">
        <v>30462</v>
      </c>
      <c r="U59" s="11">
        <v>30483</v>
      </c>
      <c r="V59" s="11">
        <v>30303</v>
      </c>
      <c r="W59" s="11">
        <v>30499</v>
      </c>
      <c r="X59" s="11">
        <v>30312</v>
      </c>
      <c r="Y59" s="11">
        <v>30727</v>
      </c>
      <c r="Z59" s="11">
        <v>30503</v>
      </c>
      <c r="AA59" s="11">
        <v>30550</v>
      </c>
      <c r="AB59" s="11">
        <v>30817</v>
      </c>
      <c r="AC59" s="11">
        <v>31387</v>
      </c>
      <c r="AD59" s="11">
        <v>31569</v>
      </c>
      <c r="AE59" s="11">
        <v>31378</v>
      </c>
      <c r="AF59" s="11">
        <v>31442</v>
      </c>
      <c r="AG59" s="11">
        <v>31421</v>
      </c>
      <c r="AH59" s="11">
        <v>31532</v>
      </c>
      <c r="AI59" s="11">
        <v>31395</v>
      </c>
      <c r="AJ59" s="11">
        <v>31246</v>
      </c>
      <c r="AK59" s="11">
        <v>31349</v>
      </c>
      <c r="AL59" s="11">
        <v>31404</v>
      </c>
      <c r="AM59" s="11" t="e">
        <v>#N/A</v>
      </c>
      <c r="AN59" s="22">
        <v>39.549999999999997</v>
      </c>
      <c r="AO59" s="22">
        <v>40.07</v>
      </c>
      <c r="AP59" s="22">
        <v>40.49</v>
      </c>
      <c r="AQ59" s="22">
        <v>40.93</v>
      </c>
      <c r="AR59" s="22">
        <v>41.45</v>
      </c>
      <c r="AS59" s="22">
        <v>41.9</v>
      </c>
      <c r="AT59" s="22">
        <v>42.29</v>
      </c>
      <c r="AU59" s="22">
        <v>42.81</v>
      </c>
      <c r="AV59" s="22">
        <v>43.34</v>
      </c>
      <c r="AW59" s="22">
        <v>43.53</v>
      </c>
      <c r="AX59" s="22">
        <v>43.97</v>
      </c>
      <c r="AY59" s="22">
        <v>45.3</v>
      </c>
      <c r="AZ59" s="22">
        <v>45.83</v>
      </c>
      <c r="BA59" s="22">
        <v>46.2</v>
      </c>
      <c r="BB59" s="22">
        <v>46.52</v>
      </c>
      <c r="BC59" s="22">
        <v>46.5</v>
      </c>
      <c r="BD59" s="22">
        <v>46.64</v>
      </c>
      <c r="BE59" s="22">
        <v>47</v>
      </c>
      <c r="BF59" s="22">
        <v>47.2</v>
      </c>
      <c r="BG59" s="22">
        <v>47.48</v>
      </c>
      <c r="BH59" s="22">
        <v>47.42</v>
      </c>
      <c r="BI59" s="22">
        <v>47.65</v>
      </c>
      <c r="BJ59" s="22">
        <v>47.07</v>
      </c>
      <c r="BK59" s="22">
        <v>47.16</v>
      </c>
      <c r="BL59" s="22">
        <v>47.3</v>
      </c>
      <c r="BM59" s="22" t="e">
        <v>#N/A</v>
      </c>
      <c r="BN59" s="11">
        <v>3147</v>
      </c>
      <c r="BO59" s="11">
        <v>3057</v>
      </c>
      <c r="BP59" s="11">
        <v>3041</v>
      </c>
      <c r="BQ59" s="11">
        <v>2924</v>
      </c>
      <c r="BR59" s="11">
        <v>2911</v>
      </c>
      <c r="BS59" s="11">
        <v>3042</v>
      </c>
      <c r="BT59" s="11">
        <v>3068</v>
      </c>
      <c r="BU59" s="11">
        <v>3012</v>
      </c>
      <c r="BV59" s="11">
        <v>3043</v>
      </c>
      <c r="BW59" s="11">
        <v>3369</v>
      </c>
      <c r="BX59" s="11">
        <v>3422</v>
      </c>
      <c r="BY59" s="11">
        <v>2960</v>
      </c>
      <c r="BZ59" s="11">
        <v>3066</v>
      </c>
      <c r="CA59" s="11">
        <v>3259</v>
      </c>
      <c r="CB59" s="11">
        <v>3681</v>
      </c>
      <c r="CC59" s="11">
        <v>4274</v>
      </c>
      <c r="CD59" s="11">
        <v>4635</v>
      </c>
      <c r="CE59" s="11">
        <v>4528</v>
      </c>
      <c r="CF59" s="11">
        <v>4702</v>
      </c>
      <c r="CG59" s="11">
        <v>4851</v>
      </c>
      <c r="CH59" s="11">
        <v>4970</v>
      </c>
      <c r="CI59" s="11">
        <v>5012</v>
      </c>
      <c r="CJ59" s="11">
        <v>5437</v>
      </c>
      <c r="CK59" s="11">
        <v>5695</v>
      </c>
      <c r="CL59" s="11">
        <v>5807</v>
      </c>
      <c r="CM59" s="11" t="e">
        <v>#N/A</v>
      </c>
      <c r="CN59" s="11">
        <v>330</v>
      </c>
      <c r="CO59" s="11">
        <v>281</v>
      </c>
      <c r="CP59" s="11">
        <v>287</v>
      </c>
      <c r="CQ59" s="11">
        <v>273</v>
      </c>
      <c r="CR59" s="11">
        <v>235</v>
      </c>
      <c r="CS59" s="11">
        <v>236</v>
      </c>
      <c r="CT59" s="11">
        <v>209</v>
      </c>
      <c r="CU59" s="11">
        <v>230</v>
      </c>
      <c r="CV59" s="11">
        <v>204</v>
      </c>
      <c r="CW59" s="11">
        <v>246</v>
      </c>
      <c r="CX59" s="11">
        <v>224</v>
      </c>
      <c r="CY59" s="11">
        <v>217</v>
      </c>
      <c r="CZ59">
        <v>184</v>
      </c>
      <c r="DA59" s="11">
        <v>213</v>
      </c>
      <c r="DB59">
        <v>229</v>
      </c>
      <c r="DC59" s="11">
        <v>230</v>
      </c>
      <c r="DD59" s="11">
        <v>255</v>
      </c>
      <c r="DE59" s="11">
        <v>293</v>
      </c>
      <c r="DF59" s="11">
        <v>285</v>
      </c>
      <c r="DG59" s="11">
        <v>266</v>
      </c>
      <c r="DH59" s="11">
        <v>269</v>
      </c>
      <c r="DI59" s="11">
        <v>306</v>
      </c>
      <c r="DJ59" s="11">
        <v>256</v>
      </c>
      <c r="DK59" s="11">
        <v>238</v>
      </c>
      <c r="DL59" s="11">
        <v>257</v>
      </c>
      <c r="DM59" s="11" t="e">
        <v>#N/A</v>
      </c>
      <c r="DN59" s="11">
        <v>370</v>
      </c>
      <c r="DO59" s="11">
        <v>317</v>
      </c>
      <c r="DP59" s="11">
        <v>343</v>
      </c>
      <c r="DQ59" s="11">
        <v>337</v>
      </c>
      <c r="DR59" s="11">
        <v>306</v>
      </c>
      <c r="DS59" s="11">
        <v>357</v>
      </c>
      <c r="DT59" s="11">
        <v>353</v>
      </c>
      <c r="DU59" s="11">
        <v>315</v>
      </c>
      <c r="DV59" s="11">
        <v>355</v>
      </c>
      <c r="DW59" s="11">
        <v>375</v>
      </c>
      <c r="DX59" s="11">
        <v>381</v>
      </c>
      <c r="DY59" s="11">
        <v>345</v>
      </c>
      <c r="DZ59" s="11">
        <v>363</v>
      </c>
      <c r="EA59" s="11">
        <v>342</v>
      </c>
      <c r="EB59" s="11">
        <v>350</v>
      </c>
      <c r="EC59" s="11">
        <v>348</v>
      </c>
      <c r="ED59" s="11">
        <v>371</v>
      </c>
      <c r="EE59" s="11">
        <v>391</v>
      </c>
      <c r="EF59" s="11">
        <v>405</v>
      </c>
      <c r="EG59" s="11">
        <v>398</v>
      </c>
      <c r="EH59" s="11">
        <v>430</v>
      </c>
      <c r="EI59" s="11">
        <v>417</v>
      </c>
      <c r="EJ59" s="11">
        <v>427</v>
      </c>
      <c r="EK59" s="11">
        <v>391</v>
      </c>
      <c r="EL59" s="11">
        <v>456</v>
      </c>
      <c r="EM59" s="11" t="e">
        <v>#N/A</v>
      </c>
      <c r="EN59" s="11">
        <v>1467</v>
      </c>
      <c r="EO59" s="11">
        <v>1480</v>
      </c>
      <c r="EP59" s="11">
        <v>1574</v>
      </c>
      <c r="EQ59" s="11">
        <v>1468</v>
      </c>
      <c r="ER59" s="11">
        <v>1303</v>
      </c>
      <c r="ES59" s="11">
        <v>1457</v>
      </c>
      <c r="ET59" s="11">
        <v>1650</v>
      </c>
      <c r="EU59" s="11">
        <v>1703</v>
      </c>
      <c r="EV59" s="11">
        <v>1790</v>
      </c>
      <c r="EW59" s="11">
        <v>1736</v>
      </c>
      <c r="EX59" s="11">
        <v>1539</v>
      </c>
      <c r="EY59" s="11">
        <v>1572</v>
      </c>
      <c r="EZ59" s="11">
        <v>1601</v>
      </c>
      <c r="FA59" s="11">
        <v>1718</v>
      </c>
      <c r="FB59" s="11">
        <v>1884</v>
      </c>
      <c r="FC59" s="11">
        <v>2511</v>
      </c>
      <c r="FD59" s="11">
        <v>2678</v>
      </c>
      <c r="FE59" s="11">
        <v>2257</v>
      </c>
      <c r="FF59" s="11">
        <v>2013</v>
      </c>
      <c r="FG59" s="11">
        <v>2268</v>
      </c>
      <c r="FH59" s="11">
        <v>2261</v>
      </c>
      <c r="FI59" s="11">
        <v>1908</v>
      </c>
      <c r="FJ59" s="11">
        <v>2562</v>
      </c>
      <c r="FK59" s="11">
        <v>2402</v>
      </c>
      <c r="FL59" s="11">
        <v>2425</v>
      </c>
      <c r="FM59" s="11" t="e">
        <v>#N/A</v>
      </c>
      <c r="FN59" s="11">
        <v>1737</v>
      </c>
      <c r="FO59" s="11">
        <v>1614</v>
      </c>
      <c r="FP59" s="11">
        <v>1545</v>
      </c>
      <c r="FQ59" s="11">
        <v>1449</v>
      </c>
      <c r="FR59" s="11">
        <v>1335</v>
      </c>
      <c r="FS59" s="11">
        <v>1280</v>
      </c>
      <c r="FT59" s="11">
        <v>1441</v>
      </c>
      <c r="FU59" s="11">
        <v>1597</v>
      </c>
      <c r="FV59" s="11">
        <v>1818</v>
      </c>
      <c r="FW59" s="11">
        <v>1408</v>
      </c>
      <c r="FX59" s="11">
        <v>1568</v>
      </c>
      <c r="FY59" s="11">
        <v>1747</v>
      </c>
      <c r="FZ59" s="11">
        <v>1639</v>
      </c>
      <c r="GA59" s="11">
        <v>1555</v>
      </c>
      <c r="GB59" s="11">
        <v>1523</v>
      </c>
      <c r="GC59" s="11">
        <v>1834</v>
      </c>
      <c r="GD59" s="11">
        <v>2374</v>
      </c>
      <c r="GE59" s="11">
        <v>2344</v>
      </c>
      <c r="GF59" s="11">
        <v>1844</v>
      </c>
      <c r="GG59" s="11">
        <v>2173</v>
      </c>
      <c r="GH59" s="11">
        <v>1988</v>
      </c>
      <c r="GI59" s="11">
        <v>1927</v>
      </c>
      <c r="GJ59" s="11">
        <v>1940</v>
      </c>
      <c r="GK59" s="11">
        <v>2148</v>
      </c>
      <c r="GL59" s="11">
        <v>2167</v>
      </c>
      <c r="GM59" s="11" t="e">
        <v>#N/A</v>
      </c>
      <c r="GN59">
        <v>31400</v>
      </c>
      <c r="GO59">
        <v>31455</v>
      </c>
      <c r="GP59">
        <v>31461</v>
      </c>
      <c r="GQ59">
        <v>31456</v>
      </c>
      <c r="GR59">
        <v>31450</v>
      </c>
      <c r="GS59">
        <v>31426</v>
      </c>
      <c r="GT59">
        <v>31398</v>
      </c>
      <c r="GU59">
        <v>31373</v>
      </c>
      <c r="GV59">
        <v>31339</v>
      </c>
      <c r="GW59">
        <v>31295</v>
      </c>
      <c r="GX59">
        <v>31254</v>
      </c>
      <c r="GY59">
        <v>31168</v>
      </c>
      <c r="GZ59">
        <v>31093</v>
      </c>
      <c r="HA59">
        <v>31014</v>
      </c>
      <c r="HB59">
        <v>30938</v>
      </c>
      <c r="HC59">
        <v>30858</v>
      </c>
      <c r="HD59">
        <v>30770</v>
      </c>
      <c r="HE59">
        <v>30687</v>
      </c>
      <c r="HF59">
        <v>30599</v>
      </c>
      <c r="HG59">
        <v>30508</v>
      </c>
      <c r="HH59">
        <v>30418</v>
      </c>
      <c r="HI59">
        <v>30324</v>
      </c>
      <c r="HJ59">
        <v>30227</v>
      </c>
      <c r="HK59">
        <v>30139</v>
      </c>
      <c r="HL59">
        <v>30045</v>
      </c>
      <c r="HM59">
        <v>29950</v>
      </c>
      <c r="HN59">
        <v>29859</v>
      </c>
      <c r="HO59">
        <v>47.17</v>
      </c>
      <c r="HP59">
        <v>47.16</v>
      </c>
      <c r="HQ59">
        <v>47.16</v>
      </c>
      <c r="HR59">
        <v>47.21</v>
      </c>
      <c r="HS59">
        <v>47.29</v>
      </c>
      <c r="HT59">
        <v>47.34</v>
      </c>
      <c r="HU59">
        <v>47.42</v>
      </c>
      <c r="HV59">
        <v>47.5</v>
      </c>
      <c r="HW59">
        <v>47.56</v>
      </c>
      <c r="HX59">
        <v>47.66</v>
      </c>
      <c r="HY59">
        <v>47.75</v>
      </c>
      <c r="HZ59">
        <v>47.86</v>
      </c>
      <c r="IA59">
        <v>48.05</v>
      </c>
      <c r="IB59">
        <v>48.18</v>
      </c>
      <c r="IC59">
        <v>48.33</v>
      </c>
      <c r="ID59">
        <v>48.48</v>
      </c>
      <c r="IE59">
        <v>48.61</v>
      </c>
      <c r="IF59">
        <v>48.71</v>
      </c>
      <c r="IG59">
        <v>48.78</v>
      </c>
      <c r="IH59">
        <v>48.75</v>
      </c>
      <c r="II59">
        <v>48.73</v>
      </c>
      <c r="IJ59">
        <v>48.73</v>
      </c>
      <c r="IK59">
        <v>48.73</v>
      </c>
      <c r="IL59">
        <v>48.74</v>
      </c>
      <c r="IM59">
        <v>48.72</v>
      </c>
      <c r="IN59">
        <v>48.66</v>
      </c>
      <c r="IO59">
        <v>48.55</v>
      </c>
      <c r="IP59">
        <v>228</v>
      </c>
      <c r="IQ59">
        <v>236</v>
      </c>
      <c r="IR59">
        <v>240</v>
      </c>
      <c r="IS59">
        <v>240</v>
      </c>
      <c r="IT59">
        <v>239</v>
      </c>
      <c r="IU59">
        <v>239</v>
      </c>
      <c r="IV59">
        <v>238</v>
      </c>
      <c r="IW59">
        <v>239</v>
      </c>
      <c r="IX59">
        <v>239</v>
      </c>
      <c r="IY59">
        <v>239</v>
      </c>
      <c r="IZ59">
        <v>239</v>
      </c>
      <c r="JA59">
        <v>239</v>
      </c>
      <c r="JB59">
        <v>239</v>
      </c>
      <c r="JC59">
        <v>240</v>
      </c>
      <c r="JD59">
        <v>239</v>
      </c>
      <c r="JE59">
        <v>240</v>
      </c>
      <c r="JF59">
        <v>240</v>
      </c>
      <c r="JG59">
        <v>241</v>
      </c>
      <c r="JH59">
        <v>242</v>
      </c>
      <c r="JI59">
        <v>243</v>
      </c>
      <c r="JJ59">
        <v>243</v>
      </c>
      <c r="JK59">
        <v>244</v>
      </c>
      <c r="JL59">
        <v>245</v>
      </c>
      <c r="JM59">
        <v>247</v>
      </c>
      <c r="JN59">
        <v>247</v>
      </c>
      <c r="JO59">
        <v>247</v>
      </c>
      <c r="JP59">
        <v>247</v>
      </c>
      <c r="JQ59">
        <v>414</v>
      </c>
      <c r="JR59">
        <v>414</v>
      </c>
      <c r="JS59">
        <v>423</v>
      </c>
      <c r="JT59">
        <v>428</v>
      </c>
      <c r="JU59">
        <v>430</v>
      </c>
      <c r="JV59">
        <v>441</v>
      </c>
      <c r="JW59">
        <v>443</v>
      </c>
      <c r="JX59">
        <v>443</v>
      </c>
      <c r="JY59">
        <v>461</v>
      </c>
      <c r="JZ59">
        <v>459</v>
      </c>
      <c r="KA59">
        <v>463</v>
      </c>
      <c r="KB59">
        <v>467</v>
      </c>
      <c r="KC59">
        <v>458</v>
      </c>
      <c r="KD59">
        <v>464</v>
      </c>
      <c r="KE59">
        <v>463</v>
      </c>
      <c r="KF59">
        <v>464</v>
      </c>
      <c r="KG59">
        <v>471</v>
      </c>
      <c r="KH59">
        <v>468</v>
      </c>
      <c r="KI59">
        <v>478</v>
      </c>
      <c r="KJ59">
        <v>485</v>
      </c>
      <c r="KK59">
        <v>486</v>
      </c>
      <c r="KL59">
        <v>494</v>
      </c>
      <c r="KM59">
        <v>498</v>
      </c>
      <c r="KN59">
        <v>497</v>
      </c>
      <c r="KO59">
        <v>498</v>
      </c>
      <c r="KP59">
        <v>504</v>
      </c>
      <c r="KQ59">
        <v>505</v>
      </c>
      <c r="KR59">
        <v>237</v>
      </c>
      <c r="KS59">
        <v>233</v>
      </c>
      <c r="KT59">
        <v>189</v>
      </c>
      <c r="KU59">
        <v>183</v>
      </c>
      <c r="KV59">
        <v>185</v>
      </c>
      <c r="KW59">
        <v>178</v>
      </c>
      <c r="KX59">
        <v>177</v>
      </c>
      <c r="KY59">
        <v>179</v>
      </c>
      <c r="KZ59">
        <v>188</v>
      </c>
      <c r="LA59">
        <v>176</v>
      </c>
      <c r="LB59">
        <v>183</v>
      </c>
      <c r="LC59">
        <v>142</v>
      </c>
      <c r="LD59">
        <v>144</v>
      </c>
      <c r="LE59">
        <v>145</v>
      </c>
      <c r="LF59">
        <v>148</v>
      </c>
      <c r="LG59">
        <v>144</v>
      </c>
      <c r="LH59">
        <v>143</v>
      </c>
      <c r="LI59">
        <v>144</v>
      </c>
      <c r="LJ59">
        <v>148</v>
      </c>
      <c r="LK59">
        <v>151</v>
      </c>
      <c r="LL59">
        <v>153</v>
      </c>
      <c r="LM59">
        <v>156</v>
      </c>
      <c r="LN59">
        <v>156</v>
      </c>
      <c r="LO59">
        <v>162</v>
      </c>
      <c r="LP59">
        <v>157</v>
      </c>
      <c r="LQ59">
        <v>162</v>
      </c>
      <c r="LR59">
        <v>167</v>
      </c>
    </row>
    <row r="60" spans="2:330" x14ac:dyDescent="0.35">
      <c r="B60" s="2" t="s">
        <v>63</v>
      </c>
      <c r="C60" s="1" t="s">
        <v>364</v>
      </c>
      <c r="D60" s="1" t="s">
        <v>174</v>
      </c>
      <c r="E60" s="1">
        <v>5562032</v>
      </c>
      <c r="F60" s="11">
        <v>104791</v>
      </c>
      <c r="G60" s="11">
        <v>130581</v>
      </c>
      <c r="H60" s="11">
        <v>125237</v>
      </c>
      <c r="I60" s="11">
        <v>119991</v>
      </c>
      <c r="J60" t="e">
        <v>#N/A</v>
      </c>
      <c r="K60" t="e">
        <v>#N/A</v>
      </c>
      <c r="L60" s="11">
        <v>1784</v>
      </c>
      <c r="M60" s="11">
        <v>8467</v>
      </c>
      <c r="N60" s="11">
        <v>124785</v>
      </c>
      <c r="O60" s="11">
        <v>124587</v>
      </c>
      <c r="P60" s="11">
        <v>123905</v>
      </c>
      <c r="Q60" s="11">
        <v>123144</v>
      </c>
      <c r="R60" s="11">
        <v>122627</v>
      </c>
      <c r="S60" s="11">
        <v>121827</v>
      </c>
      <c r="T60" s="11">
        <v>121521</v>
      </c>
      <c r="U60" s="11">
        <v>120536</v>
      </c>
      <c r="V60" s="11">
        <v>120059</v>
      </c>
      <c r="W60" s="11">
        <v>119050</v>
      </c>
      <c r="X60" s="11">
        <v>118365</v>
      </c>
      <c r="Y60" s="11">
        <v>115648</v>
      </c>
      <c r="Z60" s="11">
        <v>115385</v>
      </c>
      <c r="AA60" s="11">
        <v>115320</v>
      </c>
      <c r="AB60" s="11">
        <v>114147</v>
      </c>
      <c r="AC60" s="11">
        <v>114330</v>
      </c>
      <c r="AD60" s="11">
        <v>114003</v>
      </c>
      <c r="AE60" s="11">
        <v>113360</v>
      </c>
      <c r="AF60" s="11">
        <v>112267</v>
      </c>
      <c r="AG60" s="11">
        <v>111397</v>
      </c>
      <c r="AH60" s="11">
        <v>110705</v>
      </c>
      <c r="AI60" s="11">
        <v>110714</v>
      </c>
      <c r="AJ60" s="11">
        <v>115527</v>
      </c>
      <c r="AK60" s="11">
        <v>115396</v>
      </c>
      <c r="AL60" s="11">
        <v>115344</v>
      </c>
      <c r="AM60" s="11" t="e">
        <v>#N/A</v>
      </c>
      <c r="AN60" s="22">
        <v>41.41</v>
      </c>
      <c r="AO60" s="22">
        <v>41.74</v>
      </c>
      <c r="AP60" s="22">
        <v>42.15</v>
      </c>
      <c r="AQ60" s="22">
        <v>42.57</v>
      </c>
      <c r="AR60" s="22">
        <v>42.91</v>
      </c>
      <c r="AS60" s="22">
        <v>43.24</v>
      </c>
      <c r="AT60" s="22">
        <v>43.63</v>
      </c>
      <c r="AU60" s="22">
        <v>44.1</v>
      </c>
      <c r="AV60" s="22">
        <v>44.47</v>
      </c>
      <c r="AW60" s="22">
        <v>44.9</v>
      </c>
      <c r="AX60" s="22">
        <v>45.23</v>
      </c>
      <c r="AY60" s="22">
        <v>46.21</v>
      </c>
      <c r="AZ60" s="22">
        <v>46.51</v>
      </c>
      <c r="BA60" s="22">
        <v>46.79</v>
      </c>
      <c r="BB60" s="22">
        <v>47.23</v>
      </c>
      <c r="BC60" s="22">
        <v>47.29</v>
      </c>
      <c r="BD60" s="22">
        <v>47.54</v>
      </c>
      <c r="BE60" s="22">
        <v>47.78</v>
      </c>
      <c r="BF60" s="22">
        <v>48.07</v>
      </c>
      <c r="BG60" s="22">
        <v>48.23</v>
      </c>
      <c r="BH60" s="22">
        <v>48.26</v>
      </c>
      <c r="BI60" s="22">
        <v>48.07</v>
      </c>
      <c r="BJ60" s="22">
        <v>46.95</v>
      </c>
      <c r="BK60" s="22">
        <v>46.88</v>
      </c>
      <c r="BL60" s="22">
        <v>46.67</v>
      </c>
      <c r="BM60" s="22" t="e">
        <v>#N/A</v>
      </c>
      <c r="BN60" s="11">
        <v>13977</v>
      </c>
      <c r="BO60" s="11">
        <v>13811</v>
      </c>
      <c r="BP60" s="11">
        <v>13466</v>
      </c>
      <c r="BQ60" s="11">
        <v>13309</v>
      </c>
      <c r="BR60" s="11">
        <v>13298</v>
      </c>
      <c r="BS60" s="11">
        <v>13118</v>
      </c>
      <c r="BT60" s="11">
        <v>13236</v>
      </c>
      <c r="BU60" s="11">
        <v>12989</v>
      </c>
      <c r="BV60" s="11">
        <v>12905</v>
      </c>
      <c r="BW60" s="11">
        <v>12379</v>
      </c>
      <c r="BX60" s="11">
        <v>12170</v>
      </c>
      <c r="BY60" s="11">
        <v>10503</v>
      </c>
      <c r="BZ60" s="11">
        <v>10731</v>
      </c>
      <c r="CA60" s="11">
        <v>11086</v>
      </c>
      <c r="CB60" s="11">
        <v>11175</v>
      </c>
      <c r="CC60" s="11">
        <v>12424</v>
      </c>
      <c r="CD60" s="11">
        <v>12950</v>
      </c>
      <c r="CE60" s="11">
        <v>13541</v>
      </c>
      <c r="CF60" s="11">
        <v>13706</v>
      </c>
      <c r="CG60" s="11">
        <v>13932</v>
      </c>
      <c r="CH60" s="11">
        <v>14131</v>
      </c>
      <c r="CI60" s="11">
        <v>14678</v>
      </c>
      <c r="CJ60" s="11">
        <v>16835</v>
      </c>
      <c r="CK60" s="11">
        <v>17299</v>
      </c>
      <c r="CL60" s="11">
        <v>17786</v>
      </c>
      <c r="CM60" s="11" t="e">
        <v>#N/A</v>
      </c>
      <c r="CN60" s="11">
        <v>1181</v>
      </c>
      <c r="CO60" s="11">
        <v>1084</v>
      </c>
      <c r="CP60" s="11">
        <v>1057</v>
      </c>
      <c r="CQ60" s="11">
        <v>1038</v>
      </c>
      <c r="CR60" s="11">
        <v>995</v>
      </c>
      <c r="CS60" s="11">
        <v>972</v>
      </c>
      <c r="CT60" s="11">
        <v>886</v>
      </c>
      <c r="CU60" s="11">
        <v>961</v>
      </c>
      <c r="CV60" s="11">
        <v>890</v>
      </c>
      <c r="CW60" s="11">
        <v>896</v>
      </c>
      <c r="CX60" s="11">
        <v>919</v>
      </c>
      <c r="CY60" s="11">
        <v>839</v>
      </c>
      <c r="CZ60">
        <v>961</v>
      </c>
      <c r="DA60" s="11">
        <v>971</v>
      </c>
      <c r="DB60">
        <v>948</v>
      </c>
      <c r="DC60" s="11">
        <v>1009</v>
      </c>
      <c r="DD60" s="11">
        <v>1074</v>
      </c>
      <c r="DE60" s="11">
        <v>1055</v>
      </c>
      <c r="DF60" s="11">
        <v>1034</v>
      </c>
      <c r="DG60" s="11">
        <v>1084</v>
      </c>
      <c r="DH60" s="11">
        <v>1010</v>
      </c>
      <c r="DI60" s="11">
        <v>1146</v>
      </c>
      <c r="DJ60" s="11">
        <v>1057</v>
      </c>
      <c r="DK60" s="11">
        <v>1006</v>
      </c>
      <c r="DL60" s="11">
        <v>988</v>
      </c>
      <c r="DM60" s="11" t="e">
        <v>#N/A</v>
      </c>
      <c r="DN60" s="11">
        <v>1524</v>
      </c>
      <c r="DO60" s="11">
        <v>1450</v>
      </c>
      <c r="DP60" s="11">
        <v>1529</v>
      </c>
      <c r="DQ60" s="11">
        <v>1522</v>
      </c>
      <c r="DR60" s="11">
        <v>1545</v>
      </c>
      <c r="DS60" s="11">
        <v>1484</v>
      </c>
      <c r="DT60" s="11">
        <v>1456</v>
      </c>
      <c r="DU60" s="11">
        <v>1449</v>
      </c>
      <c r="DV60" s="11">
        <v>1476</v>
      </c>
      <c r="DW60" s="11">
        <v>1507</v>
      </c>
      <c r="DX60" s="11">
        <v>1531</v>
      </c>
      <c r="DY60" s="11">
        <v>1452</v>
      </c>
      <c r="DZ60" s="11">
        <v>1542</v>
      </c>
      <c r="EA60" s="11">
        <v>1475</v>
      </c>
      <c r="EB60" s="11">
        <v>1409</v>
      </c>
      <c r="EC60" s="11">
        <v>1488</v>
      </c>
      <c r="ED60" s="11">
        <v>1503</v>
      </c>
      <c r="EE60" s="11">
        <v>1499</v>
      </c>
      <c r="EF60" s="11">
        <v>1568</v>
      </c>
      <c r="EG60" s="11">
        <v>1582</v>
      </c>
      <c r="EH60" s="11">
        <v>1608</v>
      </c>
      <c r="EI60" s="11">
        <v>1602</v>
      </c>
      <c r="EJ60" s="11">
        <v>1652</v>
      </c>
      <c r="EK60" s="11">
        <v>1582</v>
      </c>
      <c r="EL60" s="11">
        <v>1600</v>
      </c>
      <c r="EM60" s="11" t="e">
        <v>#N/A</v>
      </c>
      <c r="EN60" s="11">
        <v>5097</v>
      </c>
      <c r="EO60" s="11">
        <v>5014</v>
      </c>
      <c r="EP60" s="11">
        <v>4799</v>
      </c>
      <c r="EQ60" s="11">
        <v>4727</v>
      </c>
      <c r="ER60" s="11">
        <v>4813</v>
      </c>
      <c r="ES60" s="11">
        <v>4610</v>
      </c>
      <c r="ET60" s="11">
        <v>4661</v>
      </c>
      <c r="EU60" s="11">
        <v>4336</v>
      </c>
      <c r="EV60" s="11">
        <v>4743</v>
      </c>
      <c r="EW60" s="11">
        <v>4784</v>
      </c>
      <c r="EX60" s="11">
        <v>4825</v>
      </c>
      <c r="EY60" s="11">
        <v>4777</v>
      </c>
      <c r="EZ60" s="11">
        <v>5142</v>
      </c>
      <c r="FA60" s="11">
        <v>5506</v>
      </c>
      <c r="FB60" s="11">
        <v>4739</v>
      </c>
      <c r="FC60" s="11">
        <v>6157</v>
      </c>
      <c r="FD60" s="11">
        <v>6606</v>
      </c>
      <c r="FE60" s="11">
        <v>4997</v>
      </c>
      <c r="FF60" s="11">
        <v>4885</v>
      </c>
      <c r="FG60" s="11">
        <v>5463</v>
      </c>
      <c r="FH60" s="11">
        <v>5313</v>
      </c>
      <c r="FI60" s="11">
        <v>5530</v>
      </c>
      <c r="FJ60" s="11">
        <v>7072</v>
      </c>
      <c r="FK60" s="11">
        <v>5908</v>
      </c>
      <c r="FL60" s="11">
        <v>6061</v>
      </c>
      <c r="FM60" s="11" t="e">
        <v>#N/A</v>
      </c>
      <c r="FN60" s="11">
        <v>4991</v>
      </c>
      <c r="FO60" s="11">
        <v>4846</v>
      </c>
      <c r="FP60" s="11">
        <v>5009</v>
      </c>
      <c r="FQ60" s="11">
        <v>5004</v>
      </c>
      <c r="FR60" s="11">
        <v>4783</v>
      </c>
      <c r="FS60" s="11">
        <v>4899</v>
      </c>
      <c r="FT60" s="11">
        <v>4398</v>
      </c>
      <c r="FU60" s="11">
        <v>4833</v>
      </c>
      <c r="FV60" s="11">
        <v>4636</v>
      </c>
      <c r="FW60" s="11">
        <v>5187</v>
      </c>
      <c r="FX60" s="11">
        <v>4901</v>
      </c>
      <c r="FY60" s="11">
        <v>4858</v>
      </c>
      <c r="FZ60" s="11">
        <v>4860</v>
      </c>
      <c r="GA60" s="11">
        <v>5127</v>
      </c>
      <c r="GB60" s="11">
        <v>5567</v>
      </c>
      <c r="GC60" s="11">
        <v>5530</v>
      </c>
      <c r="GD60" s="11">
        <v>6466</v>
      </c>
      <c r="GE60" s="11">
        <v>5211</v>
      </c>
      <c r="GF60" s="11">
        <v>5448</v>
      </c>
      <c r="GG60" s="11">
        <v>5868</v>
      </c>
      <c r="GH60" s="11">
        <v>5372</v>
      </c>
      <c r="GI60" s="11">
        <v>5077</v>
      </c>
      <c r="GJ60" s="11">
        <v>5450</v>
      </c>
      <c r="GK60" s="11">
        <v>5465</v>
      </c>
      <c r="GL60" s="11">
        <v>5538</v>
      </c>
      <c r="GM60" s="11" t="e">
        <v>#N/A</v>
      </c>
      <c r="GN60">
        <v>114793</v>
      </c>
      <c r="GO60">
        <v>114280</v>
      </c>
      <c r="GP60">
        <v>113759</v>
      </c>
      <c r="GQ60">
        <v>113245</v>
      </c>
      <c r="GR60">
        <v>112744</v>
      </c>
      <c r="GS60">
        <v>112250</v>
      </c>
      <c r="GT60">
        <v>111779</v>
      </c>
      <c r="GU60">
        <v>111306</v>
      </c>
      <c r="GV60">
        <v>110842</v>
      </c>
      <c r="GW60">
        <v>110382</v>
      </c>
      <c r="GX60">
        <v>109931</v>
      </c>
      <c r="GY60">
        <v>109418</v>
      </c>
      <c r="GZ60">
        <v>108904</v>
      </c>
      <c r="HA60">
        <v>108389</v>
      </c>
      <c r="HB60">
        <v>107885</v>
      </c>
      <c r="HC60">
        <v>107374</v>
      </c>
      <c r="HD60">
        <v>106868</v>
      </c>
      <c r="HE60">
        <v>106362</v>
      </c>
      <c r="HF60">
        <v>105865</v>
      </c>
      <c r="HG60">
        <v>105363</v>
      </c>
      <c r="HH60">
        <v>104861</v>
      </c>
      <c r="HI60">
        <v>104368</v>
      </c>
      <c r="HJ60">
        <v>103878</v>
      </c>
      <c r="HK60">
        <v>103403</v>
      </c>
      <c r="HL60">
        <v>102934</v>
      </c>
      <c r="HM60">
        <v>102475</v>
      </c>
      <c r="HN60">
        <v>102024</v>
      </c>
      <c r="HO60">
        <v>46.9</v>
      </c>
      <c r="HP60">
        <v>46.86</v>
      </c>
      <c r="HQ60">
        <v>46.81</v>
      </c>
      <c r="HR60">
        <v>46.87</v>
      </c>
      <c r="HS60">
        <v>46.87</v>
      </c>
      <c r="HT60">
        <v>46.89</v>
      </c>
      <c r="HU60">
        <v>46.88</v>
      </c>
      <c r="HV60">
        <v>46.91</v>
      </c>
      <c r="HW60">
        <v>46.9</v>
      </c>
      <c r="HX60">
        <v>46.93</v>
      </c>
      <c r="HY60">
        <v>46.99</v>
      </c>
      <c r="HZ60">
        <v>47.04</v>
      </c>
      <c r="IA60">
        <v>47.11</v>
      </c>
      <c r="IB60">
        <v>47.19</v>
      </c>
      <c r="IC60">
        <v>47.25</v>
      </c>
      <c r="ID60">
        <v>47.29</v>
      </c>
      <c r="IE60">
        <v>47.3</v>
      </c>
      <c r="IF60">
        <v>47.26</v>
      </c>
      <c r="IG60">
        <v>47.18</v>
      </c>
      <c r="IH60">
        <v>47.12</v>
      </c>
      <c r="II60">
        <v>47.07</v>
      </c>
      <c r="IJ60">
        <v>47.01</v>
      </c>
      <c r="IK60">
        <v>46.92</v>
      </c>
      <c r="IL60">
        <v>46.82</v>
      </c>
      <c r="IM60">
        <v>46.66</v>
      </c>
      <c r="IN60">
        <v>46.47</v>
      </c>
      <c r="IO60">
        <v>46.28</v>
      </c>
      <c r="IP60">
        <v>985</v>
      </c>
      <c r="IQ60">
        <v>1031</v>
      </c>
      <c r="IR60">
        <v>1041</v>
      </c>
      <c r="IS60">
        <v>1025</v>
      </c>
      <c r="IT60">
        <v>1006</v>
      </c>
      <c r="IU60">
        <v>990</v>
      </c>
      <c r="IV60">
        <v>975</v>
      </c>
      <c r="IW60">
        <v>960</v>
      </c>
      <c r="IX60">
        <v>947</v>
      </c>
      <c r="IY60">
        <v>936</v>
      </c>
      <c r="IZ60">
        <v>928</v>
      </c>
      <c r="JA60">
        <v>921</v>
      </c>
      <c r="JB60">
        <v>915</v>
      </c>
      <c r="JC60">
        <v>911</v>
      </c>
      <c r="JD60">
        <v>909</v>
      </c>
      <c r="JE60">
        <v>907</v>
      </c>
      <c r="JF60">
        <v>909</v>
      </c>
      <c r="JG60">
        <v>911</v>
      </c>
      <c r="JH60">
        <v>914</v>
      </c>
      <c r="JI60">
        <v>919</v>
      </c>
      <c r="JJ60">
        <v>923</v>
      </c>
      <c r="JK60">
        <v>928</v>
      </c>
      <c r="JL60">
        <v>934</v>
      </c>
      <c r="JM60">
        <v>940</v>
      </c>
      <c r="JN60">
        <v>944</v>
      </c>
      <c r="JO60">
        <v>946</v>
      </c>
      <c r="JP60">
        <v>948</v>
      </c>
      <c r="JQ60">
        <v>1600</v>
      </c>
      <c r="JR60">
        <v>1593</v>
      </c>
      <c r="JS60">
        <v>1582</v>
      </c>
      <c r="JT60">
        <v>1576</v>
      </c>
      <c r="JU60">
        <v>1572</v>
      </c>
      <c r="JV60">
        <v>1577</v>
      </c>
      <c r="JW60">
        <v>1570</v>
      </c>
      <c r="JX60">
        <v>1569</v>
      </c>
      <c r="JY60">
        <v>1559</v>
      </c>
      <c r="JZ60">
        <v>1558</v>
      </c>
      <c r="KA60">
        <v>1552</v>
      </c>
      <c r="KB60">
        <v>1556</v>
      </c>
      <c r="KC60">
        <v>1559</v>
      </c>
      <c r="KD60">
        <v>1558</v>
      </c>
      <c r="KE60">
        <v>1555</v>
      </c>
      <c r="KF60">
        <v>1561</v>
      </c>
      <c r="KG60">
        <v>1564</v>
      </c>
      <c r="KH60">
        <v>1573</v>
      </c>
      <c r="KI60">
        <v>1578</v>
      </c>
      <c r="KJ60">
        <v>1582</v>
      </c>
      <c r="KK60">
        <v>1589</v>
      </c>
      <c r="KL60">
        <v>1583</v>
      </c>
      <c r="KM60">
        <v>1586</v>
      </c>
      <c r="KN60">
        <v>1578</v>
      </c>
      <c r="KO60">
        <v>1575</v>
      </c>
      <c r="KP60">
        <v>1569</v>
      </c>
      <c r="KQ60">
        <v>1561</v>
      </c>
      <c r="KR60">
        <v>12</v>
      </c>
      <c r="KS60">
        <v>49</v>
      </c>
      <c r="KT60">
        <v>20</v>
      </c>
      <c r="KU60">
        <v>37</v>
      </c>
      <c r="KV60">
        <v>65</v>
      </c>
      <c r="KW60">
        <v>93</v>
      </c>
      <c r="KX60">
        <v>124</v>
      </c>
      <c r="KY60">
        <v>136</v>
      </c>
      <c r="KZ60">
        <v>148</v>
      </c>
      <c r="LA60">
        <v>162</v>
      </c>
      <c r="LB60">
        <v>173</v>
      </c>
      <c r="LC60">
        <v>122</v>
      </c>
      <c r="LD60">
        <v>130</v>
      </c>
      <c r="LE60">
        <v>132</v>
      </c>
      <c r="LF60">
        <v>142</v>
      </c>
      <c r="LG60">
        <v>143</v>
      </c>
      <c r="LH60">
        <v>149</v>
      </c>
      <c r="LI60">
        <v>156</v>
      </c>
      <c r="LJ60">
        <v>167</v>
      </c>
      <c r="LK60">
        <v>161</v>
      </c>
      <c r="LL60">
        <v>164</v>
      </c>
      <c r="LM60">
        <v>162</v>
      </c>
      <c r="LN60">
        <v>162</v>
      </c>
      <c r="LO60">
        <v>163</v>
      </c>
      <c r="LP60">
        <v>162</v>
      </c>
      <c r="LQ60">
        <v>164</v>
      </c>
      <c r="LR60">
        <v>162</v>
      </c>
    </row>
    <row r="61" spans="2:330" x14ac:dyDescent="0.35">
      <c r="B61" s="2" t="s">
        <v>64</v>
      </c>
      <c r="C61" s="1" t="s">
        <v>365</v>
      </c>
      <c r="D61" s="1" t="s">
        <v>175</v>
      </c>
      <c r="E61" s="1">
        <v>5562036</v>
      </c>
      <c r="F61" s="11">
        <v>15539</v>
      </c>
      <c r="G61" s="11">
        <v>21900</v>
      </c>
      <c r="H61" s="11">
        <v>25629</v>
      </c>
      <c r="I61" s="11">
        <v>28127</v>
      </c>
      <c r="J61" t="e">
        <v>#N/A</v>
      </c>
      <c r="K61" t="e">
        <v>#N/A</v>
      </c>
      <c r="L61" s="11">
        <v>278</v>
      </c>
      <c r="M61" s="11">
        <v>1115</v>
      </c>
      <c r="N61" s="11">
        <v>30406</v>
      </c>
      <c r="O61" s="11">
        <v>30437</v>
      </c>
      <c r="P61" s="11">
        <v>30325</v>
      </c>
      <c r="Q61" s="11">
        <v>30268</v>
      </c>
      <c r="R61" s="11">
        <v>30209</v>
      </c>
      <c r="S61" s="11">
        <v>30099</v>
      </c>
      <c r="T61" s="11">
        <v>29948</v>
      </c>
      <c r="U61" s="11">
        <v>29890</v>
      </c>
      <c r="V61" s="11">
        <v>29905</v>
      </c>
      <c r="W61" s="11">
        <v>29837</v>
      </c>
      <c r="X61" s="11">
        <v>29636</v>
      </c>
      <c r="Y61" s="11">
        <v>28953</v>
      </c>
      <c r="Z61" s="11">
        <v>28926</v>
      </c>
      <c r="AA61" s="11">
        <v>28885</v>
      </c>
      <c r="AB61" s="11">
        <v>28971</v>
      </c>
      <c r="AC61" s="11">
        <v>29354</v>
      </c>
      <c r="AD61" s="11">
        <v>29245</v>
      </c>
      <c r="AE61" s="11">
        <v>29252</v>
      </c>
      <c r="AF61" s="11">
        <v>29345</v>
      </c>
      <c r="AG61" s="11">
        <v>29328</v>
      </c>
      <c r="AH61" s="11">
        <v>29472</v>
      </c>
      <c r="AI61" s="11">
        <v>29429</v>
      </c>
      <c r="AJ61" s="11">
        <v>29312</v>
      </c>
      <c r="AK61" s="11">
        <v>29272</v>
      </c>
      <c r="AL61" s="11">
        <v>29177</v>
      </c>
      <c r="AM61" s="11" t="e">
        <v>#N/A</v>
      </c>
      <c r="AN61" s="22">
        <v>41.29</v>
      </c>
      <c r="AO61" s="22">
        <v>41.69</v>
      </c>
      <c r="AP61" s="22">
        <v>42.17</v>
      </c>
      <c r="AQ61" s="22">
        <v>42.68</v>
      </c>
      <c r="AR61" s="22">
        <v>43.15</v>
      </c>
      <c r="AS61" s="22">
        <v>43.68</v>
      </c>
      <c r="AT61" s="22">
        <v>44.2</v>
      </c>
      <c r="AU61" s="22">
        <v>44.81</v>
      </c>
      <c r="AV61" s="22">
        <v>45.34</v>
      </c>
      <c r="AW61" s="22">
        <v>45.89</v>
      </c>
      <c r="AX61" s="22">
        <v>46.41</v>
      </c>
      <c r="AY61" s="22">
        <v>47.2</v>
      </c>
      <c r="AZ61" s="22">
        <v>47.7</v>
      </c>
      <c r="BA61" s="22">
        <v>48.14</v>
      </c>
      <c r="BB61" s="22">
        <v>48.51</v>
      </c>
      <c r="BC61" s="22">
        <v>48.57</v>
      </c>
      <c r="BD61" s="22">
        <v>49.07</v>
      </c>
      <c r="BE61" s="22">
        <v>49.39</v>
      </c>
      <c r="BF61" s="22">
        <v>49.48</v>
      </c>
      <c r="BG61" s="22">
        <v>49.77</v>
      </c>
      <c r="BH61" s="22">
        <v>50.05</v>
      </c>
      <c r="BI61" s="22">
        <v>50.27</v>
      </c>
      <c r="BJ61" s="22">
        <v>50</v>
      </c>
      <c r="BK61" s="22">
        <v>49.71</v>
      </c>
      <c r="BL61" s="22">
        <v>49.65</v>
      </c>
      <c r="BM61" s="22" t="e">
        <v>#N/A</v>
      </c>
      <c r="BN61" s="11">
        <v>1941</v>
      </c>
      <c r="BO61" s="11">
        <v>1968</v>
      </c>
      <c r="BP61" s="11">
        <v>1980</v>
      </c>
      <c r="BQ61" s="11">
        <v>1919</v>
      </c>
      <c r="BR61" s="11">
        <v>1924</v>
      </c>
      <c r="BS61" s="11">
        <v>1942</v>
      </c>
      <c r="BT61" s="11">
        <v>1924</v>
      </c>
      <c r="BU61" s="11">
        <v>1876</v>
      </c>
      <c r="BV61" s="11">
        <v>1908</v>
      </c>
      <c r="BW61" s="11">
        <v>1939</v>
      </c>
      <c r="BX61" s="11">
        <v>1929</v>
      </c>
      <c r="BY61" s="11">
        <v>1338</v>
      </c>
      <c r="BZ61" s="11">
        <v>1383</v>
      </c>
      <c r="CA61" s="11">
        <v>1394</v>
      </c>
      <c r="CB61" s="11">
        <v>1411</v>
      </c>
      <c r="CC61" s="11">
        <v>1791</v>
      </c>
      <c r="CD61" s="11">
        <v>1840</v>
      </c>
      <c r="CE61" s="11">
        <v>1924</v>
      </c>
      <c r="CF61" s="11">
        <v>2035</v>
      </c>
      <c r="CG61" s="11">
        <v>2114</v>
      </c>
      <c r="CH61" s="11">
        <v>2185</v>
      </c>
      <c r="CI61" s="11">
        <v>2224</v>
      </c>
      <c r="CJ61" s="11">
        <v>2546</v>
      </c>
      <c r="CK61" s="11">
        <v>2733</v>
      </c>
      <c r="CL61" s="11">
        <v>2756</v>
      </c>
      <c r="CM61" s="11" t="e">
        <v>#N/A</v>
      </c>
      <c r="CN61" s="11">
        <v>237</v>
      </c>
      <c r="CO61" s="11">
        <v>244</v>
      </c>
      <c r="CP61" s="11">
        <v>225</v>
      </c>
      <c r="CQ61" s="11">
        <v>197</v>
      </c>
      <c r="CR61" s="11">
        <v>226</v>
      </c>
      <c r="CS61" s="11">
        <v>198</v>
      </c>
      <c r="CT61" s="11">
        <v>191</v>
      </c>
      <c r="CU61" s="11">
        <v>207</v>
      </c>
      <c r="CV61" s="11">
        <v>205</v>
      </c>
      <c r="CW61" s="11">
        <v>173</v>
      </c>
      <c r="CX61" s="11">
        <v>202</v>
      </c>
      <c r="CY61" s="11">
        <v>201</v>
      </c>
      <c r="CZ61">
        <v>195</v>
      </c>
      <c r="DA61" s="11">
        <v>190</v>
      </c>
      <c r="DB61">
        <v>218</v>
      </c>
      <c r="DC61" s="11">
        <v>213</v>
      </c>
      <c r="DD61" s="11">
        <v>224</v>
      </c>
      <c r="DE61" s="11">
        <v>239</v>
      </c>
      <c r="DF61" s="11">
        <v>249</v>
      </c>
      <c r="DG61" s="11">
        <v>250</v>
      </c>
      <c r="DH61" s="11">
        <v>239</v>
      </c>
      <c r="DI61" s="11">
        <v>268</v>
      </c>
      <c r="DJ61" s="11">
        <v>239</v>
      </c>
      <c r="DK61" s="11">
        <v>202</v>
      </c>
      <c r="DL61" s="11">
        <v>216</v>
      </c>
      <c r="DM61" s="11" t="e">
        <v>#N/A</v>
      </c>
      <c r="DN61" s="11">
        <v>335</v>
      </c>
      <c r="DO61" s="11">
        <v>302</v>
      </c>
      <c r="DP61" s="11">
        <v>292</v>
      </c>
      <c r="DQ61" s="11">
        <v>311</v>
      </c>
      <c r="DR61" s="11">
        <v>332</v>
      </c>
      <c r="DS61" s="11">
        <v>324</v>
      </c>
      <c r="DT61" s="11">
        <v>329</v>
      </c>
      <c r="DU61" s="11">
        <v>310</v>
      </c>
      <c r="DV61" s="11">
        <v>324</v>
      </c>
      <c r="DW61" s="11">
        <v>339</v>
      </c>
      <c r="DX61" s="11">
        <v>344</v>
      </c>
      <c r="DY61" s="11">
        <v>332</v>
      </c>
      <c r="DZ61" s="11">
        <v>365</v>
      </c>
      <c r="EA61" s="11">
        <v>366</v>
      </c>
      <c r="EB61" s="11">
        <v>365</v>
      </c>
      <c r="EC61" s="11">
        <v>363</v>
      </c>
      <c r="ED61" s="11">
        <v>329</v>
      </c>
      <c r="EE61" s="11">
        <v>336</v>
      </c>
      <c r="EF61" s="11">
        <v>357</v>
      </c>
      <c r="EG61" s="11">
        <v>325</v>
      </c>
      <c r="EH61" s="11">
        <v>363</v>
      </c>
      <c r="EI61" s="11">
        <v>369</v>
      </c>
      <c r="EJ61" s="11">
        <v>452</v>
      </c>
      <c r="EK61" s="11">
        <v>421</v>
      </c>
      <c r="EL61" s="11">
        <v>376</v>
      </c>
      <c r="EM61" s="11" t="e">
        <v>#N/A</v>
      </c>
      <c r="EN61" s="11">
        <v>1146</v>
      </c>
      <c r="EO61" s="11">
        <v>1034</v>
      </c>
      <c r="EP61" s="11">
        <v>1048</v>
      </c>
      <c r="EQ61" s="11">
        <v>1093</v>
      </c>
      <c r="ER61" s="11">
        <v>1045</v>
      </c>
      <c r="ES61" s="11">
        <v>1009</v>
      </c>
      <c r="ET61" s="11">
        <v>996</v>
      </c>
      <c r="EU61" s="11">
        <v>1118</v>
      </c>
      <c r="EV61" s="11">
        <v>1078</v>
      </c>
      <c r="EW61" s="11">
        <v>1192</v>
      </c>
      <c r="EX61" s="11">
        <v>1047</v>
      </c>
      <c r="EY61" s="11">
        <v>1137</v>
      </c>
      <c r="EZ61" s="11">
        <v>1210</v>
      </c>
      <c r="FA61" s="11">
        <v>1301</v>
      </c>
      <c r="FB61" s="11">
        <v>1344</v>
      </c>
      <c r="FC61" s="11">
        <v>1742</v>
      </c>
      <c r="FD61" s="11">
        <v>1455</v>
      </c>
      <c r="FE61" s="11">
        <v>1286</v>
      </c>
      <c r="FF61" s="11">
        <v>1419</v>
      </c>
      <c r="FG61" s="11">
        <v>1221</v>
      </c>
      <c r="FH61" s="11">
        <v>1412</v>
      </c>
      <c r="FI61" s="11">
        <v>1223</v>
      </c>
      <c r="FJ61" s="11">
        <v>1588</v>
      </c>
      <c r="FK61" s="11">
        <v>1355</v>
      </c>
      <c r="FL61" s="11">
        <v>1254</v>
      </c>
      <c r="FM61" s="11" t="e">
        <v>#N/A</v>
      </c>
      <c r="FN61" s="11">
        <v>1168</v>
      </c>
      <c r="FO61" s="11">
        <v>945</v>
      </c>
      <c r="FP61" s="11">
        <v>1093</v>
      </c>
      <c r="FQ61" s="11">
        <v>1036</v>
      </c>
      <c r="FR61" s="11">
        <v>998</v>
      </c>
      <c r="FS61" s="11">
        <v>995</v>
      </c>
      <c r="FT61" s="11">
        <v>1009</v>
      </c>
      <c r="FU61" s="11">
        <v>1073</v>
      </c>
      <c r="FV61" s="11">
        <v>944</v>
      </c>
      <c r="FW61" s="11">
        <v>1095</v>
      </c>
      <c r="FX61" s="11">
        <v>1107</v>
      </c>
      <c r="FY61" s="11">
        <v>1131</v>
      </c>
      <c r="FZ61" s="11">
        <v>1074</v>
      </c>
      <c r="GA61" s="11">
        <v>1171</v>
      </c>
      <c r="GB61" s="11">
        <v>1120</v>
      </c>
      <c r="GC61" s="11">
        <v>1211</v>
      </c>
      <c r="GD61" s="11">
        <v>1448</v>
      </c>
      <c r="GE61" s="11">
        <v>1178</v>
      </c>
      <c r="GF61" s="11">
        <v>1212</v>
      </c>
      <c r="GG61" s="11">
        <v>1169</v>
      </c>
      <c r="GH61" s="11">
        <v>1138</v>
      </c>
      <c r="GI61" s="11">
        <v>1164</v>
      </c>
      <c r="GJ61" s="11">
        <v>1151</v>
      </c>
      <c r="GK61" s="11">
        <v>1183</v>
      </c>
      <c r="GL61" s="11">
        <v>1189</v>
      </c>
      <c r="GM61" s="11" t="e">
        <v>#N/A</v>
      </c>
      <c r="GN61">
        <v>29278</v>
      </c>
      <c r="GO61">
        <v>29280</v>
      </c>
      <c r="GP61">
        <v>29285</v>
      </c>
      <c r="GQ61">
        <v>29299</v>
      </c>
      <c r="GR61">
        <v>29311</v>
      </c>
      <c r="GS61">
        <v>29315</v>
      </c>
      <c r="GT61">
        <v>29313</v>
      </c>
      <c r="GU61">
        <v>29304</v>
      </c>
      <c r="GV61">
        <v>29281</v>
      </c>
      <c r="GW61">
        <v>29252</v>
      </c>
      <c r="GX61">
        <v>29213</v>
      </c>
      <c r="GY61">
        <v>29162</v>
      </c>
      <c r="GZ61">
        <v>29108</v>
      </c>
      <c r="HA61">
        <v>29046</v>
      </c>
      <c r="HB61">
        <v>28976</v>
      </c>
      <c r="HC61">
        <v>28905</v>
      </c>
      <c r="HD61">
        <v>28841</v>
      </c>
      <c r="HE61">
        <v>28766</v>
      </c>
      <c r="HF61">
        <v>28682</v>
      </c>
      <c r="HG61">
        <v>28598</v>
      </c>
      <c r="HH61">
        <v>28503</v>
      </c>
      <c r="HI61">
        <v>28410</v>
      </c>
      <c r="HJ61">
        <v>28321</v>
      </c>
      <c r="HK61">
        <v>28238</v>
      </c>
      <c r="HL61">
        <v>28154</v>
      </c>
      <c r="HM61">
        <v>28074</v>
      </c>
      <c r="HN61">
        <v>27989</v>
      </c>
      <c r="HO61">
        <v>49.59</v>
      </c>
      <c r="HP61">
        <v>49.49</v>
      </c>
      <c r="HQ61">
        <v>49.4</v>
      </c>
      <c r="HR61">
        <v>49.38</v>
      </c>
      <c r="HS61">
        <v>49.35</v>
      </c>
      <c r="HT61">
        <v>49.32</v>
      </c>
      <c r="HU61">
        <v>49.3</v>
      </c>
      <c r="HV61">
        <v>49.37</v>
      </c>
      <c r="HW61">
        <v>49.44</v>
      </c>
      <c r="HX61">
        <v>49.47</v>
      </c>
      <c r="HY61">
        <v>49.48</v>
      </c>
      <c r="HZ61">
        <v>49.54</v>
      </c>
      <c r="IA61">
        <v>49.59</v>
      </c>
      <c r="IB61">
        <v>49.59</v>
      </c>
      <c r="IC61">
        <v>49.67</v>
      </c>
      <c r="ID61">
        <v>49.78</v>
      </c>
      <c r="IE61">
        <v>49.88</v>
      </c>
      <c r="IF61">
        <v>49.99</v>
      </c>
      <c r="IG61">
        <v>50.06</v>
      </c>
      <c r="IH61">
        <v>50.12</v>
      </c>
      <c r="II61">
        <v>50.14</v>
      </c>
      <c r="IJ61">
        <v>50.14</v>
      </c>
      <c r="IK61">
        <v>50.17</v>
      </c>
      <c r="IL61">
        <v>50.21</v>
      </c>
      <c r="IM61">
        <v>50.2</v>
      </c>
      <c r="IN61">
        <v>50.21</v>
      </c>
      <c r="IO61">
        <v>50.17</v>
      </c>
      <c r="IP61">
        <v>202</v>
      </c>
      <c r="IQ61">
        <v>214</v>
      </c>
      <c r="IR61">
        <v>218</v>
      </c>
      <c r="IS61">
        <v>214</v>
      </c>
      <c r="IT61">
        <v>214</v>
      </c>
      <c r="IU61">
        <v>212</v>
      </c>
      <c r="IV61">
        <v>209</v>
      </c>
      <c r="IW61">
        <v>206</v>
      </c>
      <c r="IX61">
        <v>204</v>
      </c>
      <c r="IY61">
        <v>202</v>
      </c>
      <c r="IZ61">
        <v>200</v>
      </c>
      <c r="JA61">
        <v>199</v>
      </c>
      <c r="JB61">
        <v>199</v>
      </c>
      <c r="JC61">
        <v>197</v>
      </c>
      <c r="JD61">
        <v>197</v>
      </c>
      <c r="JE61">
        <v>197</v>
      </c>
      <c r="JF61">
        <v>198</v>
      </c>
      <c r="JG61">
        <v>199</v>
      </c>
      <c r="JH61">
        <v>199</v>
      </c>
      <c r="JI61">
        <v>201</v>
      </c>
      <c r="JJ61">
        <v>202</v>
      </c>
      <c r="JK61">
        <v>204</v>
      </c>
      <c r="JL61">
        <v>206</v>
      </c>
      <c r="JM61">
        <v>206</v>
      </c>
      <c r="JN61">
        <v>206</v>
      </c>
      <c r="JO61">
        <v>208</v>
      </c>
      <c r="JP61">
        <v>208</v>
      </c>
      <c r="JQ61">
        <v>386</v>
      </c>
      <c r="JR61">
        <v>395</v>
      </c>
      <c r="JS61">
        <v>395</v>
      </c>
      <c r="JT61">
        <v>394</v>
      </c>
      <c r="JU61">
        <v>400</v>
      </c>
      <c r="JV61">
        <v>404</v>
      </c>
      <c r="JW61">
        <v>405</v>
      </c>
      <c r="JX61">
        <v>404</v>
      </c>
      <c r="JY61">
        <v>409</v>
      </c>
      <c r="JZ61">
        <v>411</v>
      </c>
      <c r="KA61">
        <v>414</v>
      </c>
      <c r="KB61">
        <v>421</v>
      </c>
      <c r="KC61">
        <v>417</v>
      </c>
      <c r="KD61">
        <v>420</v>
      </c>
      <c r="KE61">
        <v>420</v>
      </c>
      <c r="KF61">
        <v>422</v>
      </c>
      <c r="KG61">
        <v>421</v>
      </c>
      <c r="KH61">
        <v>427</v>
      </c>
      <c r="KI61">
        <v>436</v>
      </c>
      <c r="KJ61">
        <v>439</v>
      </c>
      <c r="KK61">
        <v>440</v>
      </c>
      <c r="KL61">
        <v>444</v>
      </c>
      <c r="KM61">
        <v>446</v>
      </c>
      <c r="KN61">
        <v>444</v>
      </c>
      <c r="KO61">
        <v>444</v>
      </c>
      <c r="KP61">
        <v>443</v>
      </c>
      <c r="KQ61">
        <v>446</v>
      </c>
      <c r="KR61">
        <v>190</v>
      </c>
      <c r="KS61">
        <v>183</v>
      </c>
      <c r="KT61">
        <v>182</v>
      </c>
      <c r="KU61">
        <v>194</v>
      </c>
      <c r="KV61">
        <v>198</v>
      </c>
      <c r="KW61">
        <v>196</v>
      </c>
      <c r="KX61">
        <v>194</v>
      </c>
      <c r="KY61">
        <v>189</v>
      </c>
      <c r="KZ61">
        <v>182</v>
      </c>
      <c r="LA61">
        <v>180</v>
      </c>
      <c r="LB61">
        <v>175</v>
      </c>
      <c r="LC61">
        <v>171</v>
      </c>
      <c r="LD61">
        <v>164</v>
      </c>
      <c r="LE61">
        <v>161</v>
      </c>
      <c r="LF61">
        <v>153</v>
      </c>
      <c r="LG61">
        <v>154</v>
      </c>
      <c r="LH61">
        <v>159</v>
      </c>
      <c r="LI61">
        <v>153</v>
      </c>
      <c r="LJ61">
        <v>153</v>
      </c>
      <c r="LK61">
        <v>154</v>
      </c>
      <c r="LL61">
        <v>143</v>
      </c>
      <c r="LM61">
        <v>147</v>
      </c>
      <c r="LN61">
        <v>151</v>
      </c>
      <c r="LO61">
        <v>155</v>
      </c>
      <c r="LP61">
        <v>154</v>
      </c>
      <c r="LQ61">
        <v>155</v>
      </c>
      <c r="LR61">
        <v>153</v>
      </c>
    </row>
    <row r="62" spans="2:330" x14ac:dyDescent="0.35">
      <c r="B62" s="2" t="s">
        <v>65</v>
      </c>
      <c r="C62" s="1" t="s">
        <v>366</v>
      </c>
      <c r="D62" s="1" t="s">
        <v>176</v>
      </c>
      <c r="E62" s="1">
        <v>5566000</v>
      </c>
      <c r="F62" s="11">
        <v>294166</v>
      </c>
      <c r="G62" s="11">
        <v>317808</v>
      </c>
      <c r="H62" s="11">
        <v>356645</v>
      </c>
      <c r="I62" s="11">
        <v>378416</v>
      </c>
      <c r="J62" t="e">
        <v>#N/A</v>
      </c>
      <c r="K62" t="e">
        <v>#N/A</v>
      </c>
      <c r="L62" s="11">
        <v>7308</v>
      </c>
      <c r="M62" s="11">
        <v>12588</v>
      </c>
      <c r="N62" s="11">
        <v>434885</v>
      </c>
      <c r="O62" s="11">
        <v>437545</v>
      </c>
      <c r="P62" s="11">
        <v>440127</v>
      </c>
      <c r="Q62" s="11">
        <v>441985</v>
      </c>
      <c r="R62" s="11">
        <v>443055</v>
      </c>
      <c r="S62" s="11">
        <v>444231</v>
      </c>
      <c r="T62" s="11">
        <v>444393</v>
      </c>
      <c r="U62" s="11">
        <v>445019</v>
      </c>
      <c r="V62" s="11">
        <v>444399</v>
      </c>
      <c r="W62" s="11">
        <v>443643</v>
      </c>
      <c r="X62" s="11">
        <v>443357</v>
      </c>
      <c r="Y62" s="11">
        <v>433820</v>
      </c>
      <c r="Z62" s="11">
        <v>434170</v>
      </c>
      <c r="AA62" s="11">
        <v>434481</v>
      </c>
      <c r="AB62" s="11">
        <v>437127</v>
      </c>
      <c r="AC62" s="11">
        <v>443374</v>
      </c>
      <c r="AD62" s="11">
        <v>444409</v>
      </c>
      <c r="AE62" s="11">
        <v>446565</v>
      </c>
      <c r="AF62" s="11">
        <v>447614</v>
      </c>
      <c r="AG62" s="11">
        <v>448220</v>
      </c>
      <c r="AH62" s="11">
        <v>448197</v>
      </c>
      <c r="AI62" s="11">
        <v>450176</v>
      </c>
      <c r="AJ62" s="11">
        <v>447192</v>
      </c>
      <c r="AK62" s="11">
        <v>450042</v>
      </c>
      <c r="AL62" s="11">
        <v>451712</v>
      </c>
      <c r="AM62" s="11" t="e">
        <v>#N/A</v>
      </c>
      <c r="AN62" s="22">
        <v>37.65</v>
      </c>
      <c r="AO62" s="22">
        <v>38.1</v>
      </c>
      <c r="AP62" s="22">
        <v>38.6</v>
      </c>
      <c r="AQ62" s="22">
        <v>39.090000000000003</v>
      </c>
      <c r="AR62" s="22">
        <v>39.619999999999997</v>
      </c>
      <c r="AS62" s="22">
        <v>40.159999999999997</v>
      </c>
      <c r="AT62" s="22">
        <v>40.729999999999997</v>
      </c>
      <c r="AU62" s="22">
        <v>41.3</v>
      </c>
      <c r="AV62" s="22">
        <v>41.89</v>
      </c>
      <c r="AW62" s="22">
        <v>42.47</v>
      </c>
      <c r="AX62" s="22">
        <v>43.02</v>
      </c>
      <c r="AY62" s="22">
        <v>43.84</v>
      </c>
      <c r="AZ62" s="22">
        <v>44.33</v>
      </c>
      <c r="BA62" s="22">
        <v>44.81</v>
      </c>
      <c r="BB62" s="22">
        <v>45.17</v>
      </c>
      <c r="BC62" s="22">
        <v>45.15</v>
      </c>
      <c r="BD62" s="22">
        <v>45.4</v>
      </c>
      <c r="BE62" s="22">
        <v>45.55</v>
      </c>
      <c r="BF62" s="22">
        <v>45.67</v>
      </c>
      <c r="BG62" s="22">
        <v>45.76</v>
      </c>
      <c r="BH62" s="22">
        <v>45.84</v>
      </c>
      <c r="BI62" s="22">
        <v>45.71</v>
      </c>
      <c r="BJ62" s="22">
        <v>45.67</v>
      </c>
      <c r="BK62" s="22">
        <v>45.46</v>
      </c>
      <c r="BL62" s="22">
        <v>45.41</v>
      </c>
      <c r="BM62" s="22" t="e">
        <v>#N/A</v>
      </c>
      <c r="BN62" s="11">
        <v>25611</v>
      </c>
      <c r="BO62" s="11">
        <v>25220</v>
      </c>
      <c r="BP62" s="11">
        <v>25161</v>
      </c>
      <c r="BQ62" s="11">
        <v>25285</v>
      </c>
      <c r="BR62" s="11">
        <v>25339</v>
      </c>
      <c r="BS62" s="11">
        <v>25422</v>
      </c>
      <c r="BT62" s="11">
        <v>25163</v>
      </c>
      <c r="BU62" s="11">
        <v>25256</v>
      </c>
      <c r="BV62" s="11">
        <v>24940</v>
      </c>
      <c r="BW62" s="11">
        <v>24863</v>
      </c>
      <c r="BX62" s="11">
        <v>25191</v>
      </c>
      <c r="BY62" s="11">
        <v>21236</v>
      </c>
      <c r="BZ62" s="11">
        <v>22679</v>
      </c>
      <c r="CA62" s="11">
        <v>24165</v>
      </c>
      <c r="CB62" s="11">
        <v>27210</v>
      </c>
      <c r="CC62" s="11">
        <v>34608</v>
      </c>
      <c r="CD62" s="11">
        <v>36718</v>
      </c>
      <c r="CE62" s="11">
        <v>39408</v>
      </c>
      <c r="CF62" s="11">
        <v>41258</v>
      </c>
      <c r="CG62" s="11">
        <v>42350</v>
      </c>
      <c r="CH62" s="11">
        <v>43124</v>
      </c>
      <c r="CI62" s="11">
        <v>45530</v>
      </c>
      <c r="CJ62" s="11">
        <v>48776</v>
      </c>
      <c r="CK62" s="11">
        <v>52193</v>
      </c>
      <c r="CL62" s="11">
        <v>53910</v>
      </c>
      <c r="CM62" s="11" t="e">
        <v>#N/A</v>
      </c>
      <c r="CN62" s="11">
        <v>4788</v>
      </c>
      <c r="CO62" s="11">
        <v>4636</v>
      </c>
      <c r="CP62" s="11">
        <v>4344</v>
      </c>
      <c r="CQ62" s="11">
        <v>4262</v>
      </c>
      <c r="CR62" s="11">
        <v>4107</v>
      </c>
      <c r="CS62" s="11">
        <v>3950</v>
      </c>
      <c r="CT62" s="11">
        <v>3893</v>
      </c>
      <c r="CU62" s="11">
        <v>3811</v>
      </c>
      <c r="CV62" s="11">
        <v>3845</v>
      </c>
      <c r="CW62" s="11">
        <v>3689</v>
      </c>
      <c r="CX62" s="11">
        <v>3721</v>
      </c>
      <c r="CY62" s="11">
        <v>3573</v>
      </c>
      <c r="CZ62">
        <v>3646</v>
      </c>
      <c r="DA62" s="11">
        <v>3607</v>
      </c>
      <c r="DB62">
        <v>3841</v>
      </c>
      <c r="DC62" s="11">
        <v>3901</v>
      </c>
      <c r="DD62" s="11">
        <v>4387</v>
      </c>
      <c r="DE62" s="11">
        <v>4417</v>
      </c>
      <c r="DF62" s="11">
        <v>4473</v>
      </c>
      <c r="DG62" s="11">
        <v>4416</v>
      </c>
      <c r="DH62" s="11">
        <v>4320</v>
      </c>
      <c r="DI62" s="11">
        <v>4629</v>
      </c>
      <c r="DJ62" s="11">
        <v>4309</v>
      </c>
      <c r="DK62" s="11">
        <v>4033</v>
      </c>
      <c r="DL62" s="11">
        <v>4063</v>
      </c>
      <c r="DM62" s="11" t="e">
        <v>#N/A</v>
      </c>
      <c r="DN62" s="11">
        <v>3828</v>
      </c>
      <c r="DO62" s="11">
        <v>3754</v>
      </c>
      <c r="DP62" s="11">
        <v>3854</v>
      </c>
      <c r="DQ62" s="11">
        <v>3953</v>
      </c>
      <c r="DR62" s="11">
        <v>4082</v>
      </c>
      <c r="DS62" s="11">
        <v>4056</v>
      </c>
      <c r="DT62" s="11">
        <v>3963</v>
      </c>
      <c r="DU62" s="11">
        <v>3866</v>
      </c>
      <c r="DV62" s="11">
        <v>4083</v>
      </c>
      <c r="DW62" s="11">
        <v>4107</v>
      </c>
      <c r="DX62" s="11">
        <v>4236</v>
      </c>
      <c r="DY62" s="11">
        <v>4084</v>
      </c>
      <c r="DZ62" s="11">
        <v>4208</v>
      </c>
      <c r="EA62" s="11">
        <v>4262</v>
      </c>
      <c r="EB62" s="11">
        <v>4101</v>
      </c>
      <c r="EC62" s="11">
        <v>4509</v>
      </c>
      <c r="ED62" s="11">
        <v>4534</v>
      </c>
      <c r="EE62" s="11">
        <v>4628</v>
      </c>
      <c r="EF62" s="11">
        <v>4713</v>
      </c>
      <c r="EG62" s="11">
        <v>4620</v>
      </c>
      <c r="EH62" s="11">
        <v>4737</v>
      </c>
      <c r="EI62" s="11">
        <v>4950</v>
      </c>
      <c r="EJ62" s="11">
        <v>5371</v>
      </c>
      <c r="EK62" s="11">
        <v>5152</v>
      </c>
      <c r="EL62" s="11">
        <v>5055</v>
      </c>
      <c r="EM62" s="11" t="e">
        <v>#N/A</v>
      </c>
      <c r="EN62" s="11">
        <v>18550</v>
      </c>
      <c r="EO62" s="11">
        <v>18473</v>
      </c>
      <c r="EP62" s="11">
        <v>18688</v>
      </c>
      <c r="EQ62" s="11">
        <v>18847</v>
      </c>
      <c r="ER62" s="11">
        <v>18328</v>
      </c>
      <c r="ES62" s="11">
        <v>17632</v>
      </c>
      <c r="ET62" s="11">
        <v>17074</v>
      </c>
      <c r="EU62" s="11">
        <v>17387</v>
      </c>
      <c r="EV62" s="11">
        <v>17409</v>
      </c>
      <c r="EW62" s="11">
        <v>17842</v>
      </c>
      <c r="EX62" s="11">
        <v>17543</v>
      </c>
      <c r="EY62" s="11">
        <v>18732</v>
      </c>
      <c r="EZ62" s="11">
        <v>19496</v>
      </c>
      <c r="FA62" s="11">
        <v>20757</v>
      </c>
      <c r="FB62" s="11">
        <v>23056</v>
      </c>
      <c r="FC62" s="11">
        <v>28643</v>
      </c>
      <c r="FD62" s="11">
        <v>27735</v>
      </c>
      <c r="FE62" s="11">
        <v>25921</v>
      </c>
      <c r="FF62" s="11">
        <v>25368</v>
      </c>
      <c r="FG62" s="11">
        <v>25156</v>
      </c>
      <c r="FH62" s="11">
        <v>23153</v>
      </c>
      <c r="FI62" s="11">
        <v>25784</v>
      </c>
      <c r="FJ62" s="11">
        <v>34034</v>
      </c>
      <c r="FK62" s="11">
        <v>30788</v>
      </c>
      <c r="FL62" s="11">
        <v>28416</v>
      </c>
      <c r="FM62" s="11" t="e">
        <v>#N/A</v>
      </c>
      <c r="FN62" s="11">
        <v>17177</v>
      </c>
      <c r="FO62" s="11">
        <v>16695</v>
      </c>
      <c r="FP62" s="11">
        <v>16596</v>
      </c>
      <c r="FQ62" s="11">
        <v>17298</v>
      </c>
      <c r="FR62" s="11">
        <v>17281</v>
      </c>
      <c r="FS62" s="11">
        <v>16359</v>
      </c>
      <c r="FT62" s="11">
        <v>16843</v>
      </c>
      <c r="FU62" s="11">
        <v>16706</v>
      </c>
      <c r="FV62" s="11">
        <v>17778</v>
      </c>
      <c r="FW62" s="11">
        <v>18165</v>
      </c>
      <c r="FX62" s="11">
        <v>17288</v>
      </c>
      <c r="FY62" s="11">
        <v>19256</v>
      </c>
      <c r="FZ62" s="11">
        <v>18662</v>
      </c>
      <c r="GA62" s="11">
        <v>20108</v>
      </c>
      <c r="GB62" s="11">
        <v>20262</v>
      </c>
      <c r="GC62" s="11">
        <v>21855</v>
      </c>
      <c r="GD62" s="11">
        <v>26474</v>
      </c>
      <c r="GE62" s="11">
        <v>23557</v>
      </c>
      <c r="GF62" s="11">
        <v>24046</v>
      </c>
      <c r="GG62" s="11">
        <v>24273</v>
      </c>
      <c r="GH62" s="11">
        <v>22558</v>
      </c>
      <c r="GI62" s="11">
        <v>23469</v>
      </c>
      <c r="GJ62" s="11">
        <v>26684</v>
      </c>
      <c r="GK62" s="11">
        <v>26890</v>
      </c>
      <c r="GL62" s="11">
        <v>25678</v>
      </c>
      <c r="GM62" s="11" t="e">
        <v>#N/A</v>
      </c>
      <c r="GN62">
        <v>451163</v>
      </c>
      <c r="GO62">
        <v>452420</v>
      </c>
      <c r="GP62">
        <v>453365</v>
      </c>
      <c r="GQ62">
        <v>454312</v>
      </c>
      <c r="GR62">
        <v>455250</v>
      </c>
      <c r="GS62">
        <v>456064</v>
      </c>
      <c r="GT62">
        <v>456896</v>
      </c>
      <c r="GU62">
        <v>457660</v>
      </c>
      <c r="GV62">
        <v>458387</v>
      </c>
      <c r="GW62">
        <v>459097</v>
      </c>
      <c r="GX62">
        <v>459678</v>
      </c>
      <c r="GY62">
        <v>459867</v>
      </c>
      <c r="GZ62">
        <v>460003</v>
      </c>
      <c r="HA62">
        <v>460073</v>
      </c>
      <c r="HB62">
        <v>459999</v>
      </c>
      <c r="HC62">
        <v>459820</v>
      </c>
      <c r="HD62">
        <v>459573</v>
      </c>
      <c r="HE62">
        <v>459215</v>
      </c>
      <c r="HF62">
        <v>458773</v>
      </c>
      <c r="HG62">
        <v>458219</v>
      </c>
      <c r="HH62">
        <v>457564</v>
      </c>
      <c r="HI62">
        <v>456826</v>
      </c>
      <c r="HJ62">
        <v>456063</v>
      </c>
      <c r="HK62">
        <v>455175</v>
      </c>
      <c r="HL62">
        <v>454224</v>
      </c>
      <c r="HM62">
        <v>453231</v>
      </c>
      <c r="HN62">
        <v>452222</v>
      </c>
      <c r="HO62">
        <v>45.47</v>
      </c>
      <c r="HP62">
        <v>45.5</v>
      </c>
      <c r="HQ62">
        <v>45.57</v>
      </c>
      <c r="HR62">
        <v>45.66</v>
      </c>
      <c r="HS62">
        <v>45.76</v>
      </c>
      <c r="HT62">
        <v>45.86</v>
      </c>
      <c r="HU62">
        <v>45.95</v>
      </c>
      <c r="HV62">
        <v>46.07</v>
      </c>
      <c r="HW62">
        <v>46.22</v>
      </c>
      <c r="HX62">
        <v>46.37</v>
      </c>
      <c r="HY62">
        <v>46.53</v>
      </c>
      <c r="HZ62">
        <v>46.72</v>
      </c>
      <c r="IA62">
        <v>46.9</v>
      </c>
      <c r="IB62">
        <v>47.1</v>
      </c>
      <c r="IC62">
        <v>47.28</v>
      </c>
      <c r="ID62">
        <v>47.46</v>
      </c>
      <c r="IE62">
        <v>47.63</v>
      </c>
      <c r="IF62">
        <v>47.78</v>
      </c>
      <c r="IG62">
        <v>47.9</v>
      </c>
      <c r="IH62">
        <v>48.02</v>
      </c>
      <c r="II62">
        <v>48.15</v>
      </c>
      <c r="IJ62">
        <v>48.29</v>
      </c>
      <c r="IK62">
        <v>48.41</v>
      </c>
      <c r="IL62">
        <v>48.51</v>
      </c>
      <c r="IM62">
        <v>48.6</v>
      </c>
      <c r="IN62">
        <v>48.65</v>
      </c>
      <c r="IO62">
        <v>48.67</v>
      </c>
      <c r="IP62">
        <v>4036</v>
      </c>
      <c r="IQ62">
        <v>4124</v>
      </c>
      <c r="IR62">
        <v>4159</v>
      </c>
      <c r="IS62">
        <v>4142</v>
      </c>
      <c r="IT62">
        <v>4109</v>
      </c>
      <c r="IU62">
        <v>4080</v>
      </c>
      <c r="IV62">
        <v>4052</v>
      </c>
      <c r="IW62">
        <v>4018</v>
      </c>
      <c r="IX62">
        <v>3986</v>
      </c>
      <c r="IY62">
        <v>3956</v>
      </c>
      <c r="IZ62">
        <v>3910</v>
      </c>
      <c r="JA62">
        <v>3871</v>
      </c>
      <c r="JB62">
        <v>3830</v>
      </c>
      <c r="JC62">
        <v>3796</v>
      </c>
      <c r="JD62">
        <v>3774</v>
      </c>
      <c r="JE62">
        <v>3748</v>
      </c>
      <c r="JF62">
        <v>3737</v>
      </c>
      <c r="JG62">
        <v>3723</v>
      </c>
      <c r="JH62">
        <v>3716</v>
      </c>
      <c r="JI62">
        <v>3720</v>
      </c>
      <c r="JJ62">
        <v>3727</v>
      </c>
      <c r="JK62">
        <v>3744</v>
      </c>
      <c r="JL62">
        <v>3765</v>
      </c>
      <c r="JM62">
        <v>3784</v>
      </c>
      <c r="JN62">
        <v>3802</v>
      </c>
      <c r="JO62">
        <v>3826</v>
      </c>
      <c r="JP62">
        <v>3844</v>
      </c>
      <c r="JQ62">
        <v>4862</v>
      </c>
      <c r="JR62">
        <v>4854</v>
      </c>
      <c r="JS62">
        <v>4895</v>
      </c>
      <c r="JT62">
        <v>4921</v>
      </c>
      <c r="JU62">
        <v>4956</v>
      </c>
      <c r="JV62">
        <v>5036</v>
      </c>
      <c r="JW62">
        <v>5052</v>
      </c>
      <c r="JX62">
        <v>5055</v>
      </c>
      <c r="JY62">
        <v>5071</v>
      </c>
      <c r="JZ62">
        <v>5100</v>
      </c>
      <c r="KA62">
        <v>5147</v>
      </c>
      <c r="KB62">
        <v>5187</v>
      </c>
      <c r="KC62">
        <v>5214</v>
      </c>
      <c r="KD62">
        <v>5242</v>
      </c>
      <c r="KE62">
        <v>5331</v>
      </c>
      <c r="KF62">
        <v>5396</v>
      </c>
      <c r="KG62">
        <v>5461</v>
      </c>
      <c r="KH62">
        <v>5548</v>
      </c>
      <c r="KI62">
        <v>5622</v>
      </c>
      <c r="KJ62">
        <v>5724</v>
      </c>
      <c r="KK62">
        <v>5820</v>
      </c>
      <c r="KL62">
        <v>5929</v>
      </c>
      <c r="KM62">
        <v>5981</v>
      </c>
      <c r="KN62">
        <v>6117</v>
      </c>
      <c r="KO62">
        <v>6170</v>
      </c>
      <c r="KP62">
        <v>6259</v>
      </c>
      <c r="KQ62">
        <v>6330</v>
      </c>
      <c r="KR62">
        <v>1947</v>
      </c>
      <c r="KS62">
        <v>1987</v>
      </c>
      <c r="KT62">
        <v>1681</v>
      </c>
      <c r="KU62">
        <v>1726</v>
      </c>
      <c r="KV62">
        <v>1785</v>
      </c>
      <c r="KW62">
        <v>1770</v>
      </c>
      <c r="KX62">
        <v>1832</v>
      </c>
      <c r="KY62">
        <v>1801</v>
      </c>
      <c r="KZ62">
        <v>1812</v>
      </c>
      <c r="LA62">
        <v>1854</v>
      </c>
      <c r="LB62">
        <v>1818</v>
      </c>
      <c r="LC62">
        <v>1505</v>
      </c>
      <c r="LD62">
        <v>1520</v>
      </c>
      <c r="LE62">
        <v>1516</v>
      </c>
      <c r="LF62">
        <v>1483</v>
      </c>
      <c r="LG62">
        <v>1469</v>
      </c>
      <c r="LH62">
        <v>1477</v>
      </c>
      <c r="LI62">
        <v>1467</v>
      </c>
      <c r="LJ62">
        <v>1464</v>
      </c>
      <c r="LK62">
        <v>1450</v>
      </c>
      <c r="LL62">
        <v>1438</v>
      </c>
      <c r="LM62">
        <v>1447</v>
      </c>
      <c r="LN62">
        <v>1453</v>
      </c>
      <c r="LO62">
        <v>1445</v>
      </c>
      <c r="LP62">
        <v>1417</v>
      </c>
      <c r="LQ62">
        <v>1440</v>
      </c>
      <c r="LR62">
        <v>1477</v>
      </c>
    </row>
    <row r="63" spans="2:330" x14ac:dyDescent="0.35">
      <c r="B63" s="2" t="s">
        <v>66</v>
      </c>
      <c r="C63" s="1" t="s">
        <v>367</v>
      </c>
      <c r="D63" s="1" t="s">
        <v>177</v>
      </c>
      <c r="E63" s="1">
        <v>5566004</v>
      </c>
      <c r="F63" s="11">
        <v>5300</v>
      </c>
      <c r="G63" s="11">
        <v>4814</v>
      </c>
      <c r="H63" s="11">
        <v>5836</v>
      </c>
      <c r="I63" s="11">
        <v>7658</v>
      </c>
      <c r="J63" t="e">
        <v>#N/A</v>
      </c>
      <c r="K63" t="e">
        <v>#N/A</v>
      </c>
      <c r="L63" s="11">
        <v>28</v>
      </c>
      <c r="M63" s="11">
        <v>123</v>
      </c>
      <c r="N63" s="11">
        <v>9521</v>
      </c>
      <c r="O63" s="11">
        <v>9640</v>
      </c>
      <c r="P63" s="11">
        <v>9704</v>
      </c>
      <c r="Q63" s="11">
        <v>9750</v>
      </c>
      <c r="R63" s="11">
        <v>9831</v>
      </c>
      <c r="S63" s="11">
        <v>10013</v>
      </c>
      <c r="T63" s="11">
        <v>10108</v>
      </c>
      <c r="U63" s="11">
        <v>10104</v>
      </c>
      <c r="V63" s="11">
        <v>10212</v>
      </c>
      <c r="W63" s="11">
        <v>10202</v>
      </c>
      <c r="X63" s="11">
        <v>10248</v>
      </c>
      <c r="Y63" s="11">
        <v>10041</v>
      </c>
      <c r="Z63" s="11">
        <v>10041</v>
      </c>
      <c r="AA63" s="11">
        <v>10054</v>
      </c>
      <c r="AB63" s="11">
        <v>10178</v>
      </c>
      <c r="AC63" s="11">
        <v>10315</v>
      </c>
      <c r="AD63" s="11">
        <v>10285</v>
      </c>
      <c r="AE63" s="11">
        <v>10282</v>
      </c>
      <c r="AF63" s="11">
        <v>10296</v>
      </c>
      <c r="AG63" s="11">
        <v>10327</v>
      </c>
      <c r="AH63" s="11">
        <v>10406</v>
      </c>
      <c r="AI63" s="11">
        <v>10371</v>
      </c>
      <c r="AJ63" s="11">
        <v>10271</v>
      </c>
      <c r="AK63" s="11">
        <v>10295</v>
      </c>
      <c r="AL63" s="11">
        <v>10278</v>
      </c>
      <c r="AM63" s="11" t="e">
        <v>#N/A</v>
      </c>
      <c r="AN63" s="22">
        <v>37.020000000000003</v>
      </c>
      <c r="AO63" s="22">
        <v>37.630000000000003</v>
      </c>
      <c r="AP63" s="22">
        <v>38.19</v>
      </c>
      <c r="AQ63" s="22">
        <v>38.76</v>
      </c>
      <c r="AR63" s="22">
        <v>39.17</v>
      </c>
      <c r="AS63" s="22">
        <v>39.67</v>
      </c>
      <c r="AT63" s="22">
        <v>40.17</v>
      </c>
      <c r="AU63" s="22">
        <v>40.770000000000003</v>
      </c>
      <c r="AV63" s="22">
        <v>41.22</v>
      </c>
      <c r="AW63" s="22">
        <v>41.76</v>
      </c>
      <c r="AX63" s="22">
        <v>42.37</v>
      </c>
      <c r="AY63" s="22">
        <v>43.3</v>
      </c>
      <c r="AZ63" s="22">
        <v>43.75</v>
      </c>
      <c r="BA63" s="22">
        <v>44.32</v>
      </c>
      <c r="BB63" s="22">
        <v>44.2</v>
      </c>
      <c r="BC63" s="22">
        <v>44.34</v>
      </c>
      <c r="BD63" s="22">
        <v>44.87</v>
      </c>
      <c r="BE63" s="22">
        <v>45.26</v>
      </c>
      <c r="BF63" s="22">
        <v>45.57</v>
      </c>
      <c r="BG63" s="22">
        <v>45.65</v>
      </c>
      <c r="BH63" s="22">
        <v>45.62</v>
      </c>
      <c r="BI63" s="22">
        <v>45.75</v>
      </c>
      <c r="BJ63" s="22">
        <v>46.07</v>
      </c>
      <c r="BK63" s="22">
        <v>46.24</v>
      </c>
      <c r="BL63" s="22">
        <v>46.39</v>
      </c>
      <c r="BM63" s="22" t="e">
        <v>#N/A</v>
      </c>
      <c r="BN63" s="11">
        <v>432</v>
      </c>
      <c r="BO63" s="11">
        <v>444</v>
      </c>
      <c r="BP63" s="11">
        <v>452</v>
      </c>
      <c r="BQ63" s="11">
        <v>459</v>
      </c>
      <c r="BR63" s="11">
        <v>444</v>
      </c>
      <c r="BS63" s="11">
        <v>476</v>
      </c>
      <c r="BT63" s="11">
        <v>475</v>
      </c>
      <c r="BU63" s="11">
        <v>459</v>
      </c>
      <c r="BV63" s="11">
        <v>462</v>
      </c>
      <c r="BW63" s="11">
        <v>450</v>
      </c>
      <c r="BX63" s="11">
        <v>466</v>
      </c>
      <c r="BY63" s="11">
        <v>362</v>
      </c>
      <c r="BZ63" s="11">
        <v>366</v>
      </c>
      <c r="CA63" s="11">
        <v>399</v>
      </c>
      <c r="CB63" s="11">
        <v>482</v>
      </c>
      <c r="CC63" s="11">
        <v>594</v>
      </c>
      <c r="CD63" s="11">
        <v>644</v>
      </c>
      <c r="CE63" s="11">
        <v>683</v>
      </c>
      <c r="CF63" s="11">
        <v>716</v>
      </c>
      <c r="CG63" s="11">
        <v>705</v>
      </c>
      <c r="CH63" s="11">
        <v>756</v>
      </c>
      <c r="CI63" s="11">
        <v>741</v>
      </c>
      <c r="CJ63" s="11">
        <v>898</v>
      </c>
      <c r="CK63" s="11">
        <v>973</v>
      </c>
      <c r="CL63" s="11">
        <v>951</v>
      </c>
      <c r="CM63" s="11" t="e">
        <v>#N/A</v>
      </c>
      <c r="CN63" s="11">
        <v>115</v>
      </c>
      <c r="CO63" s="11">
        <v>117</v>
      </c>
      <c r="CP63" s="11">
        <v>110</v>
      </c>
      <c r="CQ63" s="11">
        <v>83</v>
      </c>
      <c r="CR63" s="11">
        <v>115</v>
      </c>
      <c r="CS63" s="11">
        <v>87</v>
      </c>
      <c r="CT63" s="11">
        <v>91</v>
      </c>
      <c r="CU63" s="11">
        <v>85</v>
      </c>
      <c r="CV63" s="11">
        <v>111</v>
      </c>
      <c r="CW63" s="11">
        <v>97</v>
      </c>
      <c r="CX63" s="11">
        <v>83</v>
      </c>
      <c r="CY63" s="11">
        <v>89</v>
      </c>
      <c r="CZ63">
        <v>88</v>
      </c>
      <c r="DA63" s="11">
        <v>82</v>
      </c>
      <c r="DB63">
        <v>101</v>
      </c>
      <c r="DC63" s="11">
        <v>99</v>
      </c>
      <c r="DD63" s="11">
        <v>99</v>
      </c>
      <c r="DE63" s="11">
        <v>115</v>
      </c>
      <c r="DF63" s="11">
        <v>102</v>
      </c>
      <c r="DG63" s="11">
        <v>102</v>
      </c>
      <c r="DH63" s="11">
        <v>95</v>
      </c>
      <c r="DI63" s="11">
        <v>98</v>
      </c>
      <c r="DJ63" s="11">
        <v>101</v>
      </c>
      <c r="DK63" s="11">
        <v>91</v>
      </c>
      <c r="DL63" s="11">
        <v>89</v>
      </c>
      <c r="DM63" s="11" t="e">
        <v>#N/A</v>
      </c>
      <c r="DN63" s="11">
        <v>83</v>
      </c>
      <c r="DO63" s="11">
        <v>51</v>
      </c>
      <c r="DP63" s="11">
        <v>67</v>
      </c>
      <c r="DQ63" s="11">
        <v>97</v>
      </c>
      <c r="DR63" s="11">
        <v>99</v>
      </c>
      <c r="DS63" s="11">
        <v>68</v>
      </c>
      <c r="DT63" s="11">
        <v>89</v>
      </c>
      <c r="DU63" s="11">
        <v>75</v>
      </c>
      <c r="DV63" s="11">
        <v>93</v>
      </c>
      <c r="DW63" s="11">
        <v>92</v>
      </c>
      <c r="DX63" s="11">
        <v>84</v>
      </c>
      <c r="DY63" s="11">
        <v>71</v>
      </c>
      <c r="DZ63" s="11">
        <v>101</v>
      </c>
      <c r="EA63" s="11">
        <v>83</v>
      </c>
      <c r="EB63" s="11">
        <v>87</v>
      </c>
      <c r="EC63" s="11">
        <v>75</v>
      </c>
      <c r="ED63" s="11">
        <v>81</v>
      </c>
      <c r="EE63" s="11">
        <v>85</v>
      </c>
      <c r="EF63" s="11">
        <v>106</v>
      </c>
      <c r="EG63" s="11">
        <v>93</v>
      </c>
      <c r="EH63" s="11">
        <v>91</v>
      </c>
      <c r="EI63" s="11">
        <v>104</v>
      </c>
      <c r="EJ63" s="11">
        <v>109</v>
      </c>
      <c r="EK63" s="11">
        <v>103</v>
      </c>
      <c r="EL63" s="11">
        <v>90</v>
      </c>
      <c r="EM63" s="11" t="e">
        <v>#N/A</v>
      </c>
      <c r="EN63" s="11">
        <v>569</v>
      </c>
      <c r="EO63" s="11">
        <v>523</v>
      </c>
      <c r="EP63" s="11">
        <v>550</v>
      </c>
      <c r="EQ63" s="11">
        <v>609</v>
      </c>
      <c r="ER63" s="11">
        <v>538</v>
      </c>
      <c r="ES63" s="11">
        <v>638</v>
      </c>
      <c r="ET63" s="11">
        <v>591</v>
      </c>
      <c r="EU63" s="11">
        <v>528</v>
      </c>
      <c r="EV63" s="11">
        <v>553</v>
      </c>
      <c r="EW63" s="11">
        <v>468</v>
      </c>
      <c r="EX63" s="11">
        <v>562</v>
      </c>
      <c r="EY63" s="11">
        <v>546</v>
      </c>
      <c r="EZ63" s="11">
        <v>512</v>
      </c>
      <c r="FA63" s="11">
        <v>555</v>
      </c>
      <c r="FB63" s="11">
        <v>697</v>
      </c>
      <c r="FC63" s="11">
        <v>796</v>
      </c>
      <c r="FD63" s="11">
        <v>596</v>
      </c>
      <c r="FE63" s="11">
        <v>648</v>
      </c>
      <c r="FF63" s="11">
        <v>674</v>
      </c>
      <c r="FG63" s="11">
        <v>662</v>
      </c>
      <c r="FH63" s="11">
        <v>654</v>
      </c>
      <c r="FI63" s="11">
        <v>611</v>
      </c>
      <c r="FJ63" s="11">
        <v>732</v>
      </c>
      <c r="FK63" s="11">
        <v>612</v>
      </c>
      <c r="FL63" s="11">
        <v>597</v>
      </c>
      <c r="FM63" s="11" t="e">
        <v>#N/A</v>
      </c>
      <c r="FN63" s="11">
        <v>501</v>
      </c>
      <c r="FO63" s="11">
        <v>470</v>
      </c>
      <c r="FP63" s="11">
        <v>529</v>
      </c>
      <c r="FQ63" s="11">
        <v>549</v>
      </c>
      <c r="FR63" s="11">
        <v>473</v>
      </c>
      <c r="FS63" s="11">
        <v>476</v>
      </c>
      <c r="FT63" s="11">
        <v>498</v>
      </c>
      <c r="FU63" s="11">
        <v>542</v>
      </c>
      <c r="FV63" s="11">
        <v>463</v>
      </c>
      <c r="FW63" s="11">
        <v>482</v>
      </c>
      <c r="FX63" s="11">
        <v>514</v>
      </c>
      <c r="FY63" s="11">
        <v>549</v>
      </c>
      <c r="FZ63" s="11">
        <v>495</v>
      </c>
      <c r="GA63" s="11">
        <v>520</v>
      </c>
      <c r="GB63" s="11">
        <v>573</v>
      </c>
      <c r="GC63" s="11">
        <v>667</v>
      </c>
      <c r="GD63" s="11">
        <v>643</v>
      </c>
      <c r="GE63" s="11">
        <v>685</v>
      </c>
      <c r="GF63" s="11">
        <v>659</v>
      </c>
      <c r="GG63" s="11">
        <v>642</v>
      </c>
      <c r="GH63" s="11">
        <v>573</v>
      </c>
      <c r="GI63" s="11">
        <v>644</v>
      </c>
      <c r="GJ63" s="11">
        <v>674</v>
      </c>
      <c r="GK63" s="11">
        <v>576</v>
      </c>
      <c r="GL63" s="11">
        <v>615</v>
      </c>
      <c r="GM63" s="11" t="e">
        <v>#N/A</v>
      </c>
      <c r="GN63">
        <v>10307</v>
      </c>
      <c r="GO63">
        <v>10321</v>
      </c>
      <c r="GP63">
        <v>10335</v>
      </c>
      <c r="GQ63">
        <v>10333</v>
      </c>
      <c r="GR63">
        <v>10343</v>
      </c>
      <c r="GS63">
        <v>10344</v>
      </c>
      <c r="GT63">
        <v>10347</v>
      </c>
      <c r="GU63">
        <v>10346</v>
      </c>
      <c r="GV63">
        <v>10352</v>
      </c>
      <c r="GW63">
        <v>10363</v>
      </c>
      <c r="GX63">
        <v>10374</v>
      </c>
      <c r="GY63">
        <v>10373</v>
      </c>
      <c r="GZ63">
        <v>10368</v>
      </c>
      <c r="HA63">
        <v>10367</v>
      </c>
      <c r="HB63">
        <v>10360</v>
      </c>
      <c r="HC63">
        <v>10355</v>
      </c>
      <c r="HD63">
        <v>10347</v>
      </c>
      <c r="HE63">
        <v>10335</v>
      </c>
      <c r="HF63">
        <v>10327</v>
      </c>
      <c r="HG63">
        <v>10317</v>
      </c>
      <c r="HH63">
        <v>10298</v>
      </c>
      <c r="HI63">
        <v>10283</v>
      </c>
      <c r="HJ63">
        <v>10269</v>
      </c>
      <c r="HK63">
        <v>10252</v>
      </c>
      <c r="HL63">
        <v>10229</v>
      </c>
      <c r="HM63">
        <v>10203</v>
      </c>
      <c r="HN63">
        <v>10184</v>
      </c>
      <c r="HO63">
        <v>46.41</v>
      </c>
      <c r="HP63">
        <v>46.5</v>
      </c>
      <c r="HQ63">
        <v>46.51</v>
      </c>
      <c r="HR63">
        <v>46.58</v>
      </c>
      <c r="HS63">
        <v>46.63</v>
      </c>
      <c r="HT63">
        <v>46.68</v>
      </c>
      <c r="HU63">
        <v>46.76</v>
      </c>
      <c r="HV63">
        <v>46.89</v>
      </c>
      <c r="HW63">
        <v>47.01</v>
      </c>
      <c r="HX63">
        <v>46.99</v>
      </c>
      <c r="HY63">
        <v>47.13</v>
      </c>
      <c r="HZ63">
        <v>47.23</v>
      </c>
      <c r="IA63">
        <v>47.36</v>
      </c>
      <c r="IB63">
        <v>47.51</v>
      </c>
      <c r="IC63">
        <v>47.68</v>
      </c>
      <c r="ID63">
        <v>47.82</v>
      </c>
      <c r="IE63">
        <v>47.95</v>
      </c>
      <c r="IF63">
        <v>48.07</v>
      </c>
      <c r="IG63">
        <v>48.19</v>
      </c>
      <c r="IH63">
        <v>48.3</v>
      </c>
      <c r="II63">
        <v>48.38</v>
      </c>
      <c r="IJ63">
        <v>48.49</v>
      </c>
      <c r="IK63">
        <v>48.61</v>
      </c>
      <c r="IL63">
        <v>48.71</v>
      </c>
      <c r="IM63">
        <v>48.75</v>
      </c>
      <c r="IN63">
        <v>48.77</v>
      </c>
      <c r="IO63">
        <v>48.81</v>
      </c>
      <c r="IP63">
        <v>92</v>
      </c>
      <c r="IQ63">
        <v>96</v>
      </c>
      <c r="IR63">
        <v>99</v>
      </c>
      <c r="IS63">
        <v>97</v>
      </c>
      <c r="IT63">
        <v>97</v>
      </c>
      <c r="IU63">
        <v>95</v>
      </c>
      <c r="IV63">
        <v>95</v>
      </c>
      <c r="IW63">
        <v>94</v>
      </c>
      <c r="IX63">
        <v>94</v>
      </c>
      <c r="IY63">
        <v>94</v>
      </c>
      <c r="IZ63">
        <v>93</v>
      </c>
      <c r="JA63">
        <v>92</v>
      </c>
      <c r="JB63">
        <v>91</v>
      </c>
      <c r="JC63">
        <v>90</v>
      </c>
      <c r="JD63">
        <v>90</v>
      </c>
      <c r="JE63">
        <v>89</v>
      </c>
      <c r="JF63">
        <v>89</v>
      </c>
      <c r="JG63">
        <v>88</v>
      </c>
      <c r="JH63">
        <v>88</v>
      </c>
      <c r="JI63">
        <v>87</v>
      </c>
      <c r="JJ63">
        <v>88</v>
      </c>
      <c r="JK63">
        <v>88</v>
      </c>
      <c r="JL63">
        <v>88</v>
      </c>
      <c r="JM63">
        <v>88</v>
      </c>
      <c r="JN63">
        <v>89</v>
      </c>
      <c r="JO63">
        <v>89</v>
      </c>
      <c r="JP63">
        <v>89</v>
      </c>
      <c r="JQ63">
        <v>104</v>
      </c>
      <c r="JR63">
        <v>105</v>
      </c>
      <c r="JS63">
        <v>107</v>
      </c>
      <c r="JT63">
        <v>110</v>
      </c>
      <c r="JU63">
        <v>112</v>
      </c>
      <c r="JV63">
        <v>113</v>
      </c>
      <c r="JW63">
        <v>117</v>
      </c>
      <c r="JX63">
        <v>111</v>
      </c>
      <c r="JY63">
        <v>113</v>
      </c>
      <c r="JZ63">
        <v>109</v>
      </c>
      <c r="KA63">
        <v>107</v>
      </c>
      <c r="KB63">
        <v>113</v>
      </c>
      <c r="KC63">
        <v>107</v>
      </c>
      <c r="KD63">
        <v>109</v>
      </c>
      <c r="KE63">
        <v>117</v>
      </c>
      <c r="KF63">
        <v>116</v>
      </c>
      <c r="KG63">
        <v>117</v>
      </c>
      <c r="KH63">
        <v>119</v>
      </c>
      <c r="KI63">
        <v>121</v>
      </c>
      <c r="KJ63">
        <v>121</v>
      </c>
      <c r="KK63">
        <v>124</v>
      </c>
      <c r="KL63">
        <v>127</v>
      </c>
      <c r="KM63">
        <v>129</v>
      </c>
      <c r="KN63">
        <v>131</v>
      </c>
      <c r="KO63">
        <v>136</v>
      </c>
      <c r="KP63">
        <v>139</v>
      </c>
      <c r="KQ63">
        <v>136</v>
      </c>
      <c r="KR63">
        <v>24</v>
      </c>
      <c r="KS63">
        <v>23</v>
      </c>
      <c r="KT63">
        <v>22</v>
      </c>
      <c r="KU63">
        <v>11</v>
      </c>
      <c r="KV63">
        <v>25</v>
      </c>
      <c r="KW63">
        <v>19</v>
      </c>
      <c r="KX63">
        <v>25</v>
      </c>
      <c r="KY63">
        <v>16</v>
      </c>
      <c r="KZ63">
        <v>25</v>
      </c>
      <c r="LA63">
        <v>26</v>
      </c>
      <c r="LB63">
        <v>25</v>
      </c>
      <c r="LC63">
        <v>20</v>
      </c>
      <c r="LD63">
        <v>11</v>
      </c>
      <c r="LE63">
        <v>18</v>
      </c>
      <c r="LF63">
        <v>20</v>
      </c>
      <c r="LG63">
        <v>22</v>
      </c>
      <c r="LH63">
        <v>20</v>
      </c>
      <c r="LI63">
        <v>19</v>
      </c>
      <c r="LJ63">
        <v>25</v>
      </c>
      <c r="LK63">
        <v>24</v>
      </c>
      <c r="LL63">
        <v>17</v>
      </c>
      <c r="LM63">
        <v>24</v>
      </c>
      <c r="LN63">
        <v>27</v>
      </c>
      <c r="LO63">
        <v>26</v>
      </c>
      <c r="LP63">
        <v>24</v>
      </c>
      <c r="LQ63">
        <v>24</v>
      </c>
      <c r="LR63">
        <v>28</v>
      </c>
    </row>
    <row r="64" spans="2:330" x14ac:dyDescent="0.35">
      <c r="B64" s="2" t="s">
        <v>67</v>
      </c>
      <c r="C64" s="1" t="s">
        <v>368</v>
      </c>
      <c r="D64" s="1" t="s">
        <v>178</v>
      </c>
      <c r="E64" s="1">
        <v>5566008</v>
      </c>
      <c r="F64" s="11">
        <v>24500</v>
      </c>
      <c r="G64" s="11">
        <v>26180</v>
      </c>
      <c r="H64" s="11">
        <v>29904</v>
      </c>
      <c r="I64" s="11">
        <v>31007</v>
      </c>
      <c r="J64" t="e">
        <v>#N/A</v>
      </c>
      <c r="K64" t="e">
        <v>#N/A</v>
      </c>
      <c r="L64" s="11">
        <v>773</v>
      </c>
      <c r="M64" s="11">
        <v>1279</v>
      </c>
      <c r="N64" s="11">
        <v>35230</v>
      </c>
      <c r="O64" s="11">
        <v>35235</v>
      </c>
      <c r="P64" s="11">
        <v>35270</v>
      </c>
      <c r="Q64" s="11">
        <v>35423</v>
      </c>
      <c r="R64" s="11">
        <v>35386</v>
      </c>
      <c r="S64" s="11">
        <v>35499</v>
      </c>
      <c r="T64" s="11">
        <v>35683</v>
      </c>
      <c r="U64" s="11">
        <v>35766</v>
      </c>
      <c r="V64" s="11">
        <v>35759</v>
      </c>
      <c r="W64" s="11">
        <v>35604</v>
      </c>
      <c r="X64" s="11">
        <v>35523</v>
      </c>
      <c r="Y64" s="11">
        <v>35275</v>
      </c>
      <c r="Z64" s="11">
        <v>35448</v>
      </c>
      <c r="AA64" s="11">
        <v>35447</v>
      </c>
      <c r="AB64" s="11">
        <v>35760</v>
      </c>
      <c r="AC64" s="11">
        <v>36320</v>
      </c>
      <c r="AD64" s="11">
        <v>36288</v>
      </c>
      <c r="AE64" s="11">
        <v>36151</v>
      </c>
      <c r="AF64" s="11">
        <v>36012</v>
      </c>
      <c r="AG64" s="11">
        <v>36029</v>
      </c>
      <c r="AH64" s="11">
        <v>36068</v>
      </c>
      <c r="AI64" s="11">
        <v>35927</v>
      </c>
      <c r="AJ64" s="11">
        <v>35740</v>
      </c>
      <c r="AK64" s="11">
        <v>35960</v>
      </c>
      <c r="AL64" s="11">
        <v>36159</v>
      </c>
      <c r="AM64" s="11" t="e">
        <v>#N/A</v>
      </c>
      <c r="AN64" s="22">
        <v>37.590000000000003</v>
      </c>
      <c r="AO64" s="22">
        <v>38.229999999999997</v>
      </c>
      <c r="AP64" s="22">
        <v>38.770000000000003</v>
      </c>
      <c r="AQ64" s="22">
        <v>39.270000000000003</v>
      </c>
      <c r="AR64" s="22">
        <v>39.81</v>
      </c>
      <c r="AS64" s="22">
        <v>40.380000000000003</v>
      </c>
      <c r="AT64" s="22">
        <v>40.89</v>
      </c>
      <c r="AU64" s="22">
        <v>41.47</v>
      </c>
      <c r="AV64" s="22">
        <v>41.97</v>
      </c>
      <c r="AW64" s="22">
        <v>42.65</v>
      </c>
      <c r="AX64" s="22">
        <v>43.23</v>
      </c>
      <c r="AY64" s="22">
        <v>43.97</v>
      </c>
      <c r="AZ64" s="22">
        <v>44.36</v>
      </c>
      <c r="BA64" s="22">
        <v>44.91</v>
      </c>
      <c r="BB64" s="22">
        <v>45.29</v>
      </c>
      <c r="BC64" s="22">
        <v>45.32</v>
      </c>
      <c r="BD64" s="22">
        <v>45.64</v>
      </c>
      <c r="BE64" s="22">
        <v>46.1</v>
      </c>
      <c r="BF64" s="22">
        <v>46.39</v>
      </c>
      <c r="BG64" s="22">
        <v>46.57</v>
      </c>
      <c r="BH64" s="22">
        <v>46.55</v>
      </c>
      <c r="BI64" s="22">
        <v>46.39</v>
      </c>
      <c r="BJ64" s="22">
        <v>47.05</v>
      </c>
      <c r="BK64" s="22">
        <v>46.63</v>
      </c>
      <c r="BL64" s="22">
        <v>46.44</v>
      </c>
      <c r="BM64" s="22" t="e">
        <v>#N/A</v>
      </c>
      <c r="BN64" s="11">
        <v>2302</v>
      </c>
      <c r="BO64" s="11">
        <v>2216</v>
      </c>
      <c r="BP64" s="11">
        <v>2134</v>
      </c>
      <c r="BQ64" s="11">
        <v>2130</v>
      </c>
      <c r="BR64" s="11">
        <v>2143</v>
      </c>
      <c r="BS64" s="11">
        <v>2166</v>
      </c>
      <c r="BT64" s="11">
        <v>2169</v>
      </c>
      <c r="BU64" s="11">
        <v>2165</v>
      </c>
      <c r="BV64" s="11">
        <v>2133</v>
      </c>
      <c r="BW64" s="11">
        <v>2060</v>
      </c>
      <c r="BX64" s="11">
        <v>2115</v>
      </c>
      <c r="BY64" s="11">
        <v>1964</v>
      </c>
      <c r="BZ64" s="11">
        <v>2171</v>
      </c>
      <c r="CA64" s="11">
        <v>2279</v>
      </c>
      <c r="CB64" s="11">
        <v>2548</v>
      </c>
      <c r="CC64" s="11">
        <v>3167</v>
      </c>
      <c r="CD64" s="11">
        <v>3257</v>
      </c>
      <c r="CE64" s="11">
        <v>3303</v>
      </c>
      <c r="CF64" s="11">
        <v>3282</v>
      </c>
      <c r="CG64" s="11">
        <v>3374</v>
      </c>
      <c r="CH64" s="11">
        <v>3562</v>
      </c>
      <c r="CI64" s="11">
        <v>3551</v>
      </c>
      <c r="CJ64" s="11">
        <v>3727</v>
      </c>
      <c r="CK64" s="11">
        <v>3946</v>
      </c>
      <c r="CL64" s="11">
        <v>4090</v>
      </c>
      <c r="CM64" s="11" t="e">
        <v>#N/A</v>
      </c>
      <c r="CN64" s="11">
        <v>420</v>
      </c>
      <c r="CO64" s="11">
        <v>356</v>
      </c>
      <c r="CP64" s="11">
        <v>353</v>
      </c>
      <c r="CQ64" s="11">
        <v>351</v>
      </c>
      <c r="CR64" s="11">
        <v>322</v>
      </c>
      <c r="CS64" s="11">
        <v>305</v>
      </c>
      <c r="CT64" s="11">
        <v>278</v>
      </c>
      <c r="CU64" s="11">
        <v>284</v>
      </c>
      <c r="CV64" s="11">
        <v>288</v>
      </c>
      <c r="CW64" s="11">
        <v>289</v>
      </c>
      <c r="CX64" s="11">
        <v>278</v>
      </c>
      <c r="CY64" s="11">
        <v>262</v>
      </c>
      <c r="CZ64">
        <v>267</v>
      </c>
      <c r="DA64" s="11">
        <v>268</v>
      </c>
      <c r="DB64">
        <v>279</v>
      </c>
      <c r="DC64" s="11">
        <v>325</v>
      </c>
      <c r="DD64" s="11">
        <v>346</v>
      </c>
      <c r="DE64" s="11">
        <v>320</v>
      </c>
      <c r="DF64" s="11">
        <v>360</v>
      </c>
      <c r="DG64" s="11">
        <v>327</v>
      </c>
      <c r="DH64" s="11">
        <v>315</v>
      </c>
      <c r="DI64" s="11">
        <v>382</v>
      </c>
      <c r="DJ64" s="11">
        <v>324</v>
      </c>
      <c r="DK64" s="11">
        <v>316</v>
      </c>
      <c r="DL64" s="11">
        <v>325</v>
      </c>
      <c r="DM64" s="11" t="e">
        <v>#N/A</v>
      </c>
      <c r="DN64" s="11">
        <v>322</v>
      </c>
      <c r="DO64" s="11">
        <v>305</v>
      </c>
      <c r="DP64" s="11">
        <v>329</v>
      </c>
      <c r="DQ64" s="11">
        <v>303</v>
      </c>
      <c r="DR64" s="11">
        <v>315</v>
      </c>
      <c r="DS64" s="11">
        <v>306</v>
      </c>
      <c r="DT64" s="11">
        <v>313</v>
      </c>
      <c r="DU64" s="11">
        <v>319</v>
      </c>
      <c r="DV64" s="11">
        <v>326</v>
      </c>
      <c r="DW64" s="11">
        <v>305</v>
      </c>
      <c r="DX64" s="11">
        <v>350</v>
      </c>
      <c r="DY64" s="11">
        <v>336</v>
      </c>
      <c r="DZ64" s="11">
        <v>334</v>
      </c>
      <c r="EA64" s="11">
        <v>355</v>
      </c>
      <c r="EB64" s="11">
        <v>334</v>
      </c>
      <c r="EC64" s="11">
        <v>334</v>
      </c>
      <c r="ED64" s="11">
        <v>382</v>
      </c>
      <c r="EE64" s="11">
        <v>388</v>
      </c>
      <c r="EF64" s="11">
        <v>424</v>
      </c>
      <c r="EG64" s="11">
        <v>377</v>
      </c>
      <c r="EH64" s="11">
        <v>401</v>
      </c>
      <c r="EI64" s="11">
        <v>418</v>
      </c>
      <c r="EJ64" s="11">
        <v>408</v>
      </c>
      <c r="EK64" s="11">
        <v>434</v>
      </c>
      <c r="EL64" s="11">
        <v>428</v>
      </c>
      <c r="EM64" s="11" t="e">
        <v>#N/A</v>
      </c>
      <c r="EN64" s="11">
        <v>1105</v>
      </c>
      <c r="EO64" s="11">
        <v>969</v>
      </c>
      <c r="EP64" s="11">
        <v>987</v>
      </c>
      <c r="EQ64" s="11">
        <v>1111</v>
      </c>
      <c r="ER64" s="11">
        <v>1041</v>
      </c>
      <c r="ES64" s="11">
        <v>1075</v>
      </c>
      <c r="ET64" s="11">
        <v>1195</v>
      </c>
      <c r="EU64" s="11">
        <v>1133</v>
      </c>
      <c r="EV64" s="11">
        <v>1095</v>
      </c>
      <c r="EW64" s="11">
        <v>1099</v>
      </c>
      <c r="EX64" s="11">
        <v>1048</v>
      </c>
      <c r="EY64" s="11">
        <v>1225</v>
      </c>
      <c r="EZ64" s="11">
        <v>1373</v>
      </c>
      <c r="FA64" s="11">
        <v>1377</v>
      </c>
      <c r="FB64" s="11">
        <v>1672</v>
      </c>
      <c r="FC64" s="11">
        <v>1954</v>
      </c>
      <c r="FD64" s="11">
        <v>1553</v>
      </c>
      <c r="FE64" s="11">
        <v>1385</v>
      </c>
      <c r="FF64" s="11">
        <v>1587</v>
      </c>
      <c r="FG64" s="11">
        <v>1628</v>
      </c>
      <c r="FH64" s="11">
        <v>1573</v>
      </c>
      <c r="FI64" s="11">
        <v>1474</v>
      </c>
      <c r="FJ64" s="11">
        <v>1930</v>
      </c>
      <c r="FK64" s="11">
        <v>1814</v>
      </c>
      <c r="FL64" s="11">
        <v>1748</v>
      </c>
      <c r="FM64" s="11" t="e">
        <v>#N/A</v>
      </c>
      <c r="FN64" s="11">
        <v>935</v>
      </c>
      <c r="FO64" s="11">
        <v>1015</v>
      </c>
      <c r="FP64" s="11">
        <v>976</v>
      </c>
      <c r="FQ64" s="11">
        <v>1006</v>
      </c>
      <c r="FR64" s="11">
        <v>1085</v>
      </c>
      <c r="FS64" s="11">
        <v>963</v>
      </c>
      <c r="FT64" s="11">
        <v>976</v>
      </c>
      <c r="FU64" s="11">
        <v>1015</v>
      </c>
      <c r="FV64" s="11">
        <v>1064</v>
      </c>
      <c r="FW64" s="11">
        <v>1240</v>
      </c>
      <c r="FX64" s="11">
        <v>1058</v>
      </c>
      <c r="FY64" s="11">
        <v>1295</v>
      </c>
      <c r="FZ64" s="11">
        <v>1145</v>
      </c>
      <c r="GA64" s="11">
        <v>1293</v>
      </c>
      <c r="GB64" s="11">
        <v>1328</v>
      </c>
      <c r="GC64" s="11">
        <v>1391</v>
      </c>
      <c r="GD64" s="11">
        <v>1541</v>
      </c>
      <c r="GE64" s="11">
        <v>1457</v>
      </c>
      <c r="GF64" s="11">
        <v>1651</v>
      </c>
      <c r="GG64" s="11">
        <v>1562</v>
      </c>
      <c r="GH64" s="11">
        <v>1445</v>
      </c>
      <c r="GI64" s="11">
        <v>1583</v>
      </c>
      <c r="GJ64" s="11">
        <v>1428</v>
      </c>
      <c r="GK64" s="11">
        <v>1479</v>
      </c>
      <c r="GL64" s="11">
        <v>1439</v>
      </c>
      <c r="GM64" s="11" t="e">
        <v>#N/A</v>
      </c>
      <c r="GN64">
        <v>35926</v>
      </c>
      <c r="GO64">
        <v>35915</v>
      </c>
      <c r="GP64">
        <v>35872</v>
      </c>
      <c r="GQ64">
        <v>35843</v>
      </c>
      <c r="GR64">
        <v>35836</v>
      </c>
      <c r="GS64">
        <v>35829</v>
      </c>
      <c r="GT64">
        <v>35817</v>
      </c>
      <c r="GU64">
        <v>35815</v>
      </c>
      <c r="GV64">
        <v>35813</v>
      </c>
      <c r="GW64">
        <v>35806</v>
      </c>
      <c r="GX64">
        <v>35789</v>
      </c>
      <c r="GY64">
        <v>35742</v>
      </c>
      <c r="GZ64">
        <v>35686</v>
      </c>
      <c r="HA64">
        <v>35626</v>
      </c>
      <c r="HB64">
        <v>35551</v>
      </c>
      <c r="HC64">
        <v>35460</v>
      </c>
      <c r="HD64">
        <v>35358</v>
      </c>
      <c r="HE64">
        <v>35254</v>
      </c>
      <c r="HF64">
        <v>35134</v>
      </c>
      <c r="HG64">
        <v>34998</v>
      </c>
      <c r="HH64">
        <v>34851</v>
      </c>
      <c r="HI64">
        <v>34700</v>
      </c>
      <c r="HJ64">
        <v>34550</v>
      </c>
      <c r="HK64">
        <v>34383</v>
      </c>
      <c r="HL64">
        <v>34219</v>
      </c>
      <c r="HM64">
        <v>34043</v>
      </c>
      <c r="HN64">
        <v>33871</v>
      </c>
      <c r="HO64">
        <v>46.61</v>
      </c>
      <c r="HP64">
        <v>46.63</v>
      </c>
      <c r="HQ64">
        <v>46.72</v>
      </c>
      <c r="HR64">
        <v>46.83</v>
      </c>
      <c r="HS64">
        <v>46.89</v>
      </c>
      <c r="HT64">
        <v>47.03</v>
      </c>
      <c r="HU64">
        <v>47.11</v>
      </c>
      <c r="HV64">
        <v>47.22</v>
      </c>
      <c r="HW64">
        <v>47.38</v>
      </c>
      <c r="HX64">
        <v>47.54</v>
      </c>
      <c r="HY64">
        <v>47.7</v>
      </c>
      <c r="HZ64">
        <v>47.89</v>
      </c>
      <c r="IA64">
        <v>48.06</v>
      </c>
      <c r="IB64">
        <v>48.27</v>
      </c>
      <c r="IC64">
        <v>48.47</v>
      </c>
      <c r="ID64">
        <v>48.65</v>
      </c>
      <c r="IE64">
        <v>48.81</v>
      </c>
      <c r="IF64">
        <v>48.98</v>
      </c>
      <c r="IG64">
        <v>49.11</v>
      </c>
      <c r="IH64">
        <v>49.17</v>
      </c>
      <c r="II64">
        <v>49.24</v>
      </c>
      <c r="IJ64">
        <v>49.34</v>
      </c>
      <c r="IK64">
        <v>49.45</v>
      </c>
      <c r="IL64">
        <v>49.53</v>
      </c>
      <c r="IM64">
        <v>49.59</v>
      </c>
      <c r="IN64">
        <v>49.62</v>
      </c>
      <c r="IO64">
        <v>49.63</v>
      </c>
      <c r="IP64">
        <v>321</v>
      </c>
      <c r="IQ64">
        <v>323</v>
      </c>
      <c r="IR64">
        <v>321</v>
      </c>
      <c r="IS64">
        <v>319</v>
      </c>
      <c r="IT64">
        <v>319</v>
      </c>
      <c r="IU64">
        <v>316</v>
      </c>
      <c r="IV64">
        <v>313</v>
      </c>
      <c r="IW64">
        <v>309</v>
      </c>
      <c r="IX64">
        <v>305</v>
      </c>
      <c r="IY64">
        <v>300</v>
      </c>
      <c r="IZ64">
        <v>296</v>
      </c>
      <c r="JA64">
        <v>292</v>
      </c>
      <c r="JB64">
        <v>284</v>
      </c>
      <c r="JC64">
        <v>280</v>
      </c>
      <c r="JD64">
        <v>275</v>
      </c>
      <c r="JE64">
        <v>271</v>
      </c>
      <c r="JF64">
        <v>268</v>
      </c>
      <c r="JG64">
        <v>266</v>
      </c>
      <c r="JH64">
        <v>265</v>
      </c>
      <c r="JI64">
        <v>264</v>
      </c>
      <c r="JJ64">
        <v>264</v>
      </c>
      <c r="JK64">
        <v>265</v>
      </c>
      <c r="JL64">
        <v>267</v>
      </c>
      <c r="JM64">
        <v>269</v>
      </c>
      <c r="JN64">
        <v>270</v>
      </c>
      <c r="JO64">
        <v>273</v>
      </c>
      <c r="JP64">
        <v>274</v>
      </c>
      <c r="JQ64">
        <v>422</v>
      </c>
      <c r="JR64">
        <v>415</v>
      </c>
      <c r="JS64">
        <v>425</v>
      </c>
      <c r="JT64">
        <v>420</v>
      </c>
      <c r="JU64">
        <v>415</v>
      </c>
      <c r="JV64">
        <v>417</v>
      </c>
      <c r="JW64">
        <v>424</v>
      </c>
      <c r="JX64">
        <v>420</v>
      </c>
      <c r="JY64">
        <v>419</v>
      </c>
      <c r="JZ64">
        <v>423</v>
      </c>
      <c r="KA64">
        <v>429</v>
      </c>
      <c r="KB64">
        <v>431</v>
      </c>
      <c r="KC64">
        <v>438</v>
      </c>
      <c r="KD64">
        <v>441</v>
      </c>
      <c r="KE64">
        <v>454</v>
      </c>
      <c r="KF64">
        <v>460</v>
      </c>
      <c r="KG64">
        <v>474</v>
      </c>
      <c r="KH64">
        <v>476</v>
      </c>
      <c r="KI64">
        <v>493</v>
      </c>
      <c r="KJ64">
        <v>504</v>
      </c>
      <c r="KK64">
        <v>510</v>
      </c>
      <c r="KL64">
        <v>517</v>
      </c>
      <c r="KM64">
        <v>521</v>
      </c>
      <c r="KN64">
        <v>541</v>
      </c>
      <c r="KO64">
        <v>538</v>
      </c>
      <c r="KP64">
        <v>551</v>
      </c>
      <c r="KQ64">
        <v>550</v>
      </c>
      <c r="KR64">
        <v>67</v>
      </c>
      <c r="KS64">
        <v>81</v>
      </c>
      <c r="KT64">
        <v>61</v>
      </c>
      <c r="KU64">
        <v>72</v>
      </c>
      <c r="KV64">
        <v>89</v>
      </c>
      <c r="KW64">
        <v>94</v>
      </c>
      <c r="KX64">
        <v>99</v>
      </c>
      <c r="KY64">
        <v>109</v>
      </c>
      <c r="KZ64">
        <v>112</v>
      </c>
      <c r="LA64">
        <v>116</v>
      </c>
      <c r="LB64">
        <v>116</v>
      </c>
      <c r="LC64">
        <v>92</v>
      </c>
      <c r="LD64">
        <v>98</v>
      </c>
      <c r="LE64">
        <v>101</v>
      </c>
      <c r="LF64">
        <v>104</v>
      </c>
      <c r="LG64">
        <v>98</v>
      </c>
      <c r="LH64">
        <v>104</v>
      </c>
      <c r="LI64">
        <v>106</v>
      </c>
      <c r="LJ64">
        <v>108</v>
      </c>
      <c r="LK64">
        <v>104</v>
      </c>
      <c r="LL64">
        <v>99</v>
      </c>
      <c r="LM64">
        <v>101</v>
      </c>
      <c r="LN64">
        <v>104</v>
      </c>
      <c r="LO64">
        <v>105</v>
      </c>
      <c r="LP64">
        <v>104</v>
      </c>
      <c r="LQ64">
        <v>102</v>
      </c>
      <c r="LR64">
        <v>104</v>
      </c>
    </row>
    <row r="65" spans="2:330" x14ac:dyDescent="0.35">
      <c r="B65" s="2" t="s">
        <v>68</v>
      </c>
      <c r="C65" s="1" t="s">
        <v>369</v>
      </c>
      <c r="D65" s="1" t="s">
        <v>179</v>
      </c>
      <c r="E65" s="1">
        <v>5566012</v>
      </c>
      <c r="F65" s="11">
        <v>19758</v>
      </c>
      <c r="G65" s="11">
        <v>23492</v>
      </c>
      <c r="H65" s="11">
        <v>26999</v>
      </c>
      <c r="I65" s="11">
        <v>29512</v>
      </c>
      <c r="J65" t="e">
        <v>#N/A</v>
      </c>
      <c r="K65" t="e">
        <v>#N/A</v>
      </c>
      <c r="L65" s="11">
        <v>833</v>
      </c>
      <c r="M65" s="11">
        <v>1636</v>
      </c>
      <c r="N65" s="11">
        <v>34217</v>
      </c>
      <c r="O65" s="11">
        <v>34507</v>
      </c>
      <c r="P65" s="11">
        <v>34919</v>
      </c>
      <c r="Q65" s="11">
        <v>34992</v>
      </c>
      <c r="R65" s="11">
        <v>35246</v>
      </c>
      <c r="S65" s="11">
        <v>35427</v>
      </c>
      <c r="T65" s="11">
        <v>35546</v>
      </c>
      <c r="U65" s="11">
        <v>35747</v>
      </c>
      <c r="V65" s="11">
        <v>35761</v>
      </c>
      <c r="W65" s="11">
        <v>35887</v>
      </c>
      <c r="X65" s="11">
        <v>36044</v>
      </c>
      <c r="Y65" s="11">
        <v>34710</v>
      </c>
      <c r="Z65" s="11">
        <v>34924</v>
      </c>
      <c r="AA65" s="11">
        <v>35278</v>
      </c>
      <c r="AB65" s="11">
        <v>35854</v>
      </c>
      <c r="AC65" s="11">
        <v>36674</v>
      </c>
      <c r="AD65" s="11">
        <v>37097</v>
      </c>
      <c r="AE65" s="11">
        <v>37502</v>
      </c>
      <c r="AF65" s="11">
        <v>37692</v>
      </c>
      <c r="AG65" s="11">
        <v>37753</v>
      </c>
      <c r="AH65" s="11">
        <v>37709</v>
      </c>
      <c r="AI65" s="11">
        <v>37700</v>
      </c>
      <c r="AJ65" s="11">
        <v>37977</v>
      </c>
      <c r="AK65" s="11">
        <v>38101</v>
      </c>
      <c r="AL65" s="11">
        <v>38212</v>
      </c>
      <c r="AM65" s="11" t="e">
        <v>#N/A</v>
      </c>
      <c r="AN65" s="22">
        <v>38.68</v>
      </c>
      <c r="AO65" s="22">
        <v>39.15</v>
      </c>
      <c r="AP65" s="22">
        <v>39.61</v>
      </c>
      <c r="AQ65" s="22">
        <v>40.19</v>
      </c>
      <c r="AR65" s="22">
        <v>40.72</v>
      </c>
      <c r="AS65" s="22">
        <v>41.21</v>
      </c>
      <c r="AT65" s="22">
        <v>41.71</v>
      </c>
      <c r="AU65" s="22">
        <v>42.22</v>
      </c>
      <c r="AV65" s="22">
        <v>42.8</v>
      </c>
      <c r="AW65" s="22">
        <v>43.35</v>
      </c>
      <c r="AX65" s="22">
        <v>43.81</v>
      </c>
      <c r="AY65" s="22">
        <v>44.73</v>
      </c>
      <c r="AZ65" s="22">
        <v>45.11</v>
      </c>
      <c r="BA65" s="22">
        <v>45.37</v>
      </c>
      <c r="BB65" s="22">
        <v>45.53</v>
      </c>
      <c r="BC65" s="22">
        <v>45.25</v>
      </c>
      <c r="BD65" s="22">
        <v>45.27</v>
      </c>
      <c r="BE65" s="22">
        <v>45.28</v>
      </c>
      <c r="BF65" s="22">
        <v>45.17</v>
      </c>
      <c r="BG65" s="22">
        <v>45.23</v>
      </c>
      <c r="BH65" s="22">
        <v>45.22</v>
      </c>
      <c r="BI65" s="22">
        <v>45.29</v>
      </c>
      <c r="BJ65" s="22">
        <v>45.01</v>
      </c>
      <c r="BK65" s="22">
        <v>45.08</v>
      </c>
      <c r="BL65" s="22">
        <v>45.16</v>
      </c>
      <c r="BM65" s="22" t="e">
        <v>#N/A</v>
      </c>
      <c r="BN65" s="11">
        <v>2336</v>
      </c>
      <c r="BO65" s="11">
        <v>2370</v>
      </c>
      <c r="BP65" s="11">
        <v>2337</v>
      </c>
      <c r="BQ65" s="11">
        <v>2291</v>
      </c>
      <c r="BR65" s="11">
        <v>2286</v>
      </c>
      <c r="BS65" s="11">
        <v>2281</v>
      </c>
      <c r="BT65" s="11">
        <v>2238</v>
      </c>
      <c r="BU65" s="11">
        <v>2221</v>
      </c>
      <c r="BV65" s="11">
        <v>2190</v>
      </c>
      <c r="BW65" s="11">
        <v>2200</v>
      </c>
      <c r="BX65" s="11">
        <v>2245</v>
      </c>
      <c r="BY65" s="11">
        <v>1928</v>
      </c>
      <c r="BZ65" s="11">
        <v>2053</v>
      </c>
      <c r="CA65" s="11">
        <v>2287</v>
      </c>
      <c r="CB65" s="11">
        <v>2625</v>
      </c>
      <c r="CC65" s="11">
        <v>3371</v>
      </c>
      <c r="CD65" s="11">
        <v>3536</v>
      </c>
      <c r="CE65" s="11">
        <v>3824</v>
      </c>
      <c r="CF65" s="11">
        <v>4056</v>
      </c>
      <c r="CG65" s="11">
        <v>4148</v>
      </c>
      <c r="CH65" s="11">
        <v>4113</v>
      </c>
      <c r="CI65" s="11">
        <v>4214</v>
      </c>
      <c r="CJ65" s="11">
        <v>4429</v>
      </c>
      <c r="CK65" s="11">
        <v>4579</v>
      </c>
      <c r="CL65" s="11">
        <v>4819</v>
      </c>
      <c r="CM65" s="11" t="e">
        <v>#N/A</v>
      </c>
      <c r="CN65" s="11">
        <v>346</v>
      </c>
      <c r="CO65" s="11">
        <v>349</v>
      </c>
      <c r="CP65" s="11">
        <v>346</v>
      </c>
      <c r="CQ65" s="11">
        <v>317</v>
      </c>
      <c r="CR65" s="11">
        <v>306</v>
      </c>
      <c r="CS65" s="11">
        <v>324</v>
      </c>
      <c r="CT65" s="11">
        <v>312</v>
      </c>
      <c r="CU65" s="11">
        <v>336</v>
      </c>
      <c r="CV65" s="11">
        <v>293</v>
      </c>
      <c r="CW65" s="11">
        <v>280</v>
      </c>
      <c r="CX65" s="11">
        <v>337</v>
      </c>
      <c r="CY65" s="11">
        <v>278</v>
      </c>
      <c r="CZ65">
        <v>333</v>
      </c>
      <c r="DA65" s="11">
        <v>312</v>
      </c>
      <c r="DB65">
        <v>346</v>
      </c>
      <c r="DC65" s="11">
        <v>368</v>
      </c>
      <c r="DD65" s="11">
        <v>422</v>
      </c>
      <c r="DE65" s="11">
        <v>426</v>
      </c>
      <c r="DF65" s="11">
        <v>415</v>
      </c>
      <c r="DG65" s="11">
        <v>374</v>
      </c>
      <c r="DH65" s="11">
        <v>392</v>
      </c>
      <c r="DI65" s="11">
        <v>397</v>
      </c>
      <c r="DJ65" s="11">
        <v>393</v>
      </c>
      <c r="DK65" s="11">
        <v>328</v>
      </c>
      <c r="DL65" s="11">
        <v>372</v>
      </c>
      <c r="DM65" s="11" t="e">
        <v>#N/A</v>
      </c>
      <c r="DN65" s="11">
        <v>273</v>
      </c>
      <c r="DO65" s="11">
        <v>252</v>
      </c>
      <c r="DP65" s="11">
        <v>282</v>
      </c>
      <c r="DQ65" s="11">
        <v>314</v>
      </c>
      <c r="DR65" s="11">
        <v>312</v>
      </c>
      <c r="DS65" s="11">
        <v>285</v>
      </c>
      <c r="DT65" s="11">
        <v>332</v>
      </c>
      <c r="DU65" s="11">
        <v>294</v>
      </c>
      <c r="DV65" s="11">
        <v>327</v>
      </c>
      <c r="DW65" s="11">
        <v>328</v>
      </c>
      <c r="DX65" s="11">
        <v>326</v>
      </c>
      <c r="DY65" s="11">
        <v>325</v>
      </c>
      <c r="DZ65" s="11">
        <v>341</v>
      </c>
      <c r="EA65" s="11">
        <v>361</v>
      </c>
      <c r="EB65" s="11">
        <v>331</v>
      </c>
      <c r="EC65" s="11">
        <v>361</v>
      </c>
      <c r="ED65" s="11">
        <v>359</v>
      </c>
      <c r="EE65" s="11">
        <v>371</v>
      </c>
      <c r="EF65" s="11">
        <v>362</v>
      </c>
      <c r="EG65" s="11">
        <v>382</v>
      </c>
      <c r="EH65" s="11">
        <v>408</v>
      </c>
      <c r="EI65" s="11">
        <v>408</v>
      </c>
      <c r="EJ65" s="11">
        <v>437</v>
      </c>
      <c r="EK65" s="11">
        <v>411</v>
      </c>
      <c r="EL65" s="11">
        <v>449</v>
      </c>
      <c r="EM65" s="11" t="e">
        <v>#N/A</v>
      </c>
      <c r="EN65" s="11">
        <v>1563</v>
      </c>
      <c r="EO65" s="11">
        <v>1594</v>
      </c>
      <c r="EP65" s="11">
        <v>1578</v>
      </c>
      <c r="EQ65" s="11">
        <v>1614</v>
      </c>
      <c r="ER65" s="11">
        <v>1735</v>
      </c>
      <c r="ES65" s="11">
        <v>1514</v>
      </c>
      <c r="ET65" s="11">
        <v>1580</v>
      </c>
      <c r="EU65" s="11">
        <v>1509</v>
      </c>
      <c r="EV65" s="11">
        <v>1554</v>
      </c>
      <c r="EW65" s="11">
        <v>1632</v>
      </c>
      <c r="EX65" s="11">
        <v>1591</v>
      </c>
      <c r="EY65" s="11">
        <v>1736</v>
      </c>
      <c r="EZ65" s="11">
        <v>1760</v>
      </c>
      <c r="FA65" s="11">
        <v>2049</v>
      </c>
      <c r="FB65" s="11">
        <v>2219</v>
      </c>
      <c r="FC65" s="11">
        <v>2612</v>
      </c>
      <c r="FD65" s="11">
        <v>2377</v>
      </c>
      <c r="FE65" s="11">
        <v>2259</v>
      </c>
      <c r="FF65" s="11">
        <v>2068</v>
      </c>
      <c r="FG65" s="11">
        <v>2077</v>
      </c>
      <c r="FH65" s="11">
        <v>1851</v>
      </c>
      <c r="FI65" s="11">
        <v>1896</v>
      </c>
      <c r="FJ65" s="11">
        <v>2350</v>
      </c>
      <c r="FK65" s="11">
        <v>1938</v>
      </c>
      <c r="FL65" s="11">
        <v>1999</v>
      </c>
      <c r="FM65" s="11" t="e">
        <v>#N/A</v>
      </c>
      <c r="FN65" s="11">
        <v>1582</v>
      </c>
      <c r="FO65" s="11">
        <v>1401</v>
      </c>
      <c r="FP65" s="11">
        <v>1230</v>
      </c>
      <c r="FQ65" s="11">
        <v>1544</v>
      </c>
      <c r="FR65" s="11">
        <v>1475</v>
      </c>
      <c r="FS65" s="11">
        <v>1372</v>
      </c>
      <c r="FT65" s="11">
        <v>1441</v>
      </c>
      <c r="FU65" s="11">
        <v>1350</v>
      </c>
      <c r="FV65" s="11">
        <v>1506</v>
      </c>
      <c r="FW65" s="11">
        <v>1458</v>
      </c>
      <c r="FX65" s="11">
        <v>1444</v>
      </c>
      <c r="FY65" s="11">
        <v>1618</v>
      </c>
      <c r="FZ65" s="11">
        <v>1532</v>
      </c>
      <c r="GA65" s="11">
        <v>1642</v>
      </c>
      <c r="GB65" s="11">
        <v>1664</v>
      </c>
      <c r="GC65" s="11">
        <v>1802</v>
      </c>
      <c r="GD65" s="11">
        <v>2018</v>
      </c>
      <c r="GE65" s="11">
        <v>1915</v>
      </c>
      <c r="GF65" s="11">
        <v>1933</v>
      </c>
      <c r="GG65" s="11">
        <v>2016</v>
      </c>
      <c r="GH65" s="11">
        <v>1852</v>
      </c>
      <c r="GI65" s="11">
        <v>1888</v>
      </c>
      <c r="GJ65" s="11">
        <v>1807</v>
      </c>
      <c r="GK65" s="11">
        <v>1738</v>
      </c>
      <c r="GL65" s="11">
        <v>1815</v>
      </c>
      <c r="GM65" s="11" t="e">
        <v>#N/A</v>
      </c>
      <c r="GN65">
        <v>38160</v>
      </c>
      <c r="GO65">
        <v>38225</v>
      </c>
      <c r="GP65">
        <v>38289</v>
      </c>
      <c r="GQ65">
        <v>38347</v>
      </c>
      <c r="GR65">
        <v>38406</v>
      </c>
      <c r="GS65">
        <v>38444</v>
      </c>
      <c r="GT65">
        <v>38485</v>
      </c>
      <c r="GU65">
        <v>38523</v>
      </c>
      <c r="GV65">
        <v>38551</v>
      </c>
      <c r="GW65">
        <v>38575</v>
      </c>
      <c r="GX65">
        <v>38586</v>
      </c>
      <c r="GY65">
        <v>38579</v>
      </c>
      <c r="GZ65">
        <v>38567</v>
      </c>
      <c r="HA65">
        <v>38543</v>
      </c>
      <c r="HB65">
        <v>38509</v>
      </c>
      <c r="HC65">
        <v>38468</v>
      </c>
      <c r="HD65">
        <v>38419</v>
      </c>
      <c r="HE65">
        <v>38360</v>
      </c>
      <c r="HF65">
        <v>38295</v>
      </c>
      <c r="HG65">
        <v>38223</v>
      </c>
      <c r="HH65">
        <v>38155</v>
      </c>
      <c r="HI65">
        <v>38084</v>
      </c>
      <c r="HJ65">
        <v>38017</v>
      </c>
      <c r="HK65">
        <v>37947</v>
      </c>
      <c r="HL65">
        <v>37871</v>
      </c>
      <c r="HM65">
        <v>37785</v>
      </c>
      <c r="HN65">
        <v>37706</v>
      </c>
      <c r="HO65">
        <v>45.25</v>
      </c>
      <c r="HP65">
        <v>45.43</v>
      </c>
      <c r="HQ65">
        <v>45.64</v>
      </c>
      <c r="HR65">
        <v>45.84</v>
      </c>
      <c r="HS65">
        <v>46</v>
      </c>
      <c r="HT65">
        <v>46.16</v>
      </c>
      <c r="HU65">
        <v>46.33</v>
      </c>
      <c r="HV65">
        <v>46.49</v>
      </c>
      <c r="HW65">
        <v>46.66</v>
      </c>
      <c r="HX65">
        <v>46.85</v>
      </c>
      <c r="HY65">
        <v>46.97</v>
      </c>
      <c r="HZ65">
        <v>47.17</v>
      </c>
      <c r="IA65">
        <v>47.37</v>
      </c>
      <c r="IB65">
        <v>47.54</v>
      </c>
      <c r="IC65">
        <v>47.69</v>
      </c>
      <c r="ID65">
        <v>47.84</v>
      </c>
      <c r="IE65">
        <v>47.96</v>
      </c>
      <c r="IF65">
        <v>48.07</v>
      </c>
      <c r="IG65">
        <v>48.16</v>
      </c>
      <c r="IH65">
        <v>48.27</v>
      </c>
      <c r="II65">
        <v>48.38</v>
      </c>
      <c r="IJ65">
        <v>48.47</v>
      </c>
      <c r="IK65">
        <v>48.57</v>
      </c>
      <c r="IL65">
        <v>48.64</v>
      </c>
      <c r="IM65">
        <v>48.7</v>
      </c>
      <c r="IN65">
        <v>48.73</v>
      </c>
      <c r="IO65">
        <v>48.74</v>
      </c>
      <c r="IP65">
        <v>331</v>
      </c>
      <c r="IQ65">
        <v>347</v>
      </c>
      <c r="IR65">
        <v>356</v>
      </c>
      <c r="IS65">
        <v>352</v>
      </c>
      <c r="IT65">
        <v>348</v>
      </c>
      <c r="IU65">
        <v>345</v>
      </c>
      <c r="IV65">
        <v>344</v>
      </c>
      <c r="IW65">
        <v>341</v>
      </c>
      <c r="IX65">
        <v>340</v>
      </c>
      <c r="IY65">
        <v>341</v>
      </c>
      <c r="IZ65">
        <v>337</v>
      </c>
      <c r="JA65">
        <v>337</v>
      </c>
      <c r="JB65">
        <v>335</v>
      </c>
      <c r="JC65">
        <v>333</v>
      </c>
      <c r="JD65">
        <v>333</v>
      </c>
      <c r="JE65">
        <v>331</v>
      </c>
      <c r="JF65">
        <v>331</v>
      </c>
      <c r="JG65">
        <v>331</v>
      </c>
      <c r="JH65">
        <v>329</v>
      </c>
      <c r="JI65">
        <v>331</v>
      </c>
      <c r="JJ65">
        <v>329</v>
      </c>
      <c r="JK65">
        <v>331</v>
      </c>
      <c r="JL65">
        <v>332</v>
      </c>
      <c r="JM65">
        <v>333</v>
      </c>
      <c r="JN65">
        <v>333</v>
      </c>
      <c r="JO65">
        <v>335</v>
      </c>
      <c r="JP65">
        <v>335</v>
      </c>
      <c r="JQ65">
        <v>419</v>
      </c>
      <c r="JR65">
        <v>422</v>
      </c>
      <c r="JS65">
        <v>420</v>
      </c>
      <c r="JT65">
        <v>421</v>
      </c>
      <c r="JU65">
        <v>422</v>
      </c>
      <c r="JV65">
        <v>438</v>
      </c>
      <c r="JW65">
        <v>437</v>
      </c>
      <c r="JX65">
        <v>434</v>
      </c>
      <c r="JY65">
        <v>443</v>
      </c>
      <c r="JZ65">
        <v>449</v>
      </c>
      <c r="KA65">
        <v>451</v>
      </c>
      <c r="KB65">
        <v>453</v>
      </c>
      <c r="KC65">
        <v>462</v>
      </c>
      <c r="KD65">
        <v>464</v>
      </c>
      <c r="KE65">
        <v>473</v>
      </c>
      <c r="KF65">
        <v>478</v>
      </c>
      <c r="KG65">
        <v>488</v>
      </c>
      <c r="KH65">
        <v>493</v>
      </c>
      <c r="KI65">
        <v>492</v>
      </c>
      <c r="KJ65">
        <v>508</v>
      </c>
      <c r="KK65">
        <v>507</v>
      </c>
      <c r="KL65">
        <v>513</v>
      </c>
      <c r="KM65">
        <v>514</v>
      </c>
      <c r="KN65">
        <v>521</v>
      </c>
      <c r="KO65">
        <v>527</v>
      </c>
      <c r="KP65">
        <v>538</v>
      </c>
      <c r="KQ65">
        <v>540</v>
      </c>
      <c r="KR65">
        <v>147</v>
      </c>
      <c r="KS65">
        <v>140</v>
      </c>
      <c r="KT65">
        <v>128</v>
      </c>
      <c r="KU65">
        <v>127</v>
      </c>
      <c r="KV65">
        <v>133</v>
      </c>
      <c r="KW65">
        <v>131</v>
      </c>
      <c r="KX65">
        <v>134</v>
      </c>
      <c r="KY65">
        <v>131</v>
      </c>
      <c r="KZ65">
        <v>131</v>
      </c>
      <c r="LA65">
        <v>132</v>
      </c>
      <c r="LB65">
        <v>125</v>
      </c>
      <c r="LC65">
        <v>109</v>
      </c>
      <c r="LD65">
        <v>115</v>
      </c>
      <c r="LE65">
        <v>107</v>
      </c>
      <c r="LF65">
        <v>106</v>
      </c>
      <c r="LG65">
        <v>106</v>
      </c>
      <c r="LH65">
        <v>108</v>
      </c>
      <c r="LI65">
        <v>103</v>
      </c>
      <c r="LJ65">
        <v>98</v>
      </c>
      <c r="LK65">
        <v>105</v>
      </c>
      <c r="LL65">
        <v>110</v>
      </c>
      <c r="LM65">
        <v>111</v>
      </c>
      <c r="LN65">
        <v>115</v>
      </c>
      <c r="LO65">
        <v>118</v>
      </c>
      <c r="LP65">
        <v>118</v>
      </c>
      <c r="LQ65">
        <v>117</v>
      </c>
      <c r="LR65">
        <v>126</v>
      </c>
    </row>
    <row r="66" spans="2:330" x14ac:dyDescent="0.35">
      <c r="B66" s="2" t="s">
        <v>69</v>
      </c>
      <c r="C66" s="1" t="s">
        <v>370</v>
      </c>
      <c r="D66" s="1" t="s">
        <v>180</v>
      </c>
      <c r="E66" s="1">
        <v>5566016</v>
      </c>
      <c r="F66" s="11">
        <v>11987</v>
      </c>
      <c r="G66" s="11">
        <v>12877</v>
      </c>
      <c r="H66" s="11">
        <v>14110</v>
      </c>
      <c r="I66" s="11">
        <v>15305</v>
      </c>
      <c r="J66" t="e">
        <v>#N/A</v>
      </c>
      <c r="K66" t="e">
        <v>#N/A</v>
      </c>
      <c r="L66" s="11">
        <v>72</v>
      </c>
      <c r="M66" s="11">
        <v>155</v>
      </c>
      <c r="N66" s="11">
        <v>19371</v>
      </c>
      <c r="O66" s="11">
        <v>19602</v>
      </c>
      <c r="P66" s="11">
        <v>19716</v>
      </c>
      <c r="Q66" s="11">
        <v>19799</v>
      </c>
      <c r="R66" s="11">
        <v>19887</v>
      </c>
      <c r="S66" s="11">
        <v>19865</v>
      </c>
      <c r="T66" s="11">
        <v>19904</v>
      </c>
      <c r="U66" s="11">
        <v>19898</v>
      </c>
      <c r="V66" s="11">
        <v>19905</v>
      </c>
      <c r="W66" s="11">
        <v>19893</v>
      </c>
      <c r="X66" s="11">
        <v>19883</v>
      </c>
      <c r="Y66" s="11">
        <v>19652</v>
      </c>
      <c r="Z66" s="11">
        <v>19610</v>
      </c>
      <c r="AA66" s="11">
        <v>19491</v>
      </c>
      <c r="AB66" s="11">
        <v>19578</v>
      </c>
      <c r="AC66" s="11">
        <v>19995</v>
      </c>
      <c r="AD66" s="11">
        <v>20038</v>
      </c>
      <c r="AE66" s="11">
        <v>20093</v>
      </c>
      <c r="AF66" s="11">
        <v>20141</v>
      </c>
      <c r="AG66" s="11">
        <v>20344</v>
      </c>
      <c r="AH66" s="11">
        <v>20335</v>
      </c>
      <c r="AI66" s="11">
        <v>20506</v>
      </c>
      <c r="AJ66" s="11">
        <v>19828</v>
      </c>
      <c r="AK66" s="11">
        <v>20125</v>
      </c>
      <c r="AL66" s="11">
        <v>20166</v>
      </c>
      <c r="AM66" s="11" t="e">
        <v>#N/A</v>
      </c>
      <c r="AN66" s="22">
        <v>35.42</v>
      </c>
      <c r="AO66" s="22">
        <v>35.96</v>
      </c>
      <c r="AP66" s="22">
        <v>36.520000000000003</v>
      </c>
      <c r="AQ66" s="22">
        <v>37.130000000000003</v>
      </c>
      <c r="AR66" s="22">
        <v>37.65</v>
      </c>
      <c r="AS66" s="22">
        <v>38.340000000000003</v>
      </c>
      <c r="AT66" s="22">
        <v>39.03</v>
      </c>
      <c r="AU66" s="22">
        <v>39.700000000000003</v>
      </c>
      <c r="AV66" s="22">
        <v>40.28</v>
      </c>
      <c r="AW66" s="22">
        <v>40.89</v>
      </c>
      <c r="AX66" s="22">
        <v>41.46</v>
      </c>
      <c r="AY66" s="22">
        <v>42.38</v>
      </c>
      <c r="AZ66" s="22">
        <v>43.02</v>
      </c>
      <c r="BA66" s="22">
        <v>43.57</v>
      </c>
      <c r="BB66" s="22">
        <v>44.02</v>
      </c>
      <c r="BC66" s="22">
        <v>44.01</v>
      </c>
      <c r="BD66" s="22">
        <v>44.39</v>
      </c>
      <c r="BE66" s="22">
        <v>44.47</v>
      </c>
      <c r="BF66" s="22">
        <v>44.62</v>
      </c>
      <c r="BG66" s="22">
        <v>44.58</v>
      </c>
      <c r="BH66" s="22">
        <v>44.72</v>
      </c>
      <c r="BI66" s="22">
        <v>44.57</v>
      </c>
      <c r="BJ66" s="22">
        <v>45.44</v>
      </c>
      <c r="BK66" s="22">
        <v>45.08</v>
      </c>
      <c r="BL66" s="22">
        <v>44.85</v>
      </c>
      <c r="BM66" s="22" t="e">
        <v>#N/A</v>
      </c>
      <c r="BN66" s="11">
        <v>747</v>
      </c>
      <c r="BO66" s="11">
        <v>729</v>
      </c>
      <c r="BP66" s="11">
        <v>698</v>
      </c>
      <c r="BQ66" s="11">
        <v>670</v>
      </c>
      <c r="BR66" s="11">
        <v>635</v>
      </c>
      <c r="BS66" s="11">
        <v>634</v>
      </c>
      <c r="BT66" s="11">
        <v>641</v>
      </c>
      <c r="BU66" s="11">
        <v>659</v>
      </c>
      <c r="BV66" s="11">
        <v>633</v>
      </c>
      <c r="BW66" s="11">
        <v>627</v>
      </c>
      <c r="BX66" s="11">
        <v>679</v>
      </c>
      <c r="BY66" s="11">
        <v>554</v>
      </c>
      <c r="BZ66" s="11">
        <v>596</v>
      </c>
      <c r="CA66" s="11">
        <v>569</v>
      </c>
      <c r="CB66" s="11">
        <v>686</v>
      </c>
      <c r="CC66" s="11">
        <v>1058</v>
      </c>
      <c r="CD66" s="11">
        <v>1132</v>
      </c>
      <c r="CE66" s="11">
        <v>1237</v>
      </c>
      <c r="CF66" s="11">
        <v>1284</v>
      </c>
      <c r="CG66" s="11">
        <v>1342</v>
      </c>
      <c r="CH66" s="11">
        <v>1427</v>
      </c>
      <c r="CI66" s="11">
        <v>1549</v>
      </c>
      <c r="CJ66" s="11">
        <v>1611</v>
      </c>
      <c r="CK66" s="11">
        <v>1840</v>
      </c>
      <c r="CL66" s="11">
        <v>1858</v>
      </c>
      <c r="CM66" s="11" t="e">
        <v>#N/A</v>
      </c>
      <c r="CN66" s="11">
        <v>236</v>
      </c>
      <c r="CO66" s="11">
        <v>238</v>
      </c>
      <c r="CP66" s="11">
        <v>217</v>
      </c>
      <c r="CQ66" s="11">
        <v>198</v>
      </c>
      <c r="CR66" s="11">
        <v>208</v>
      </c>
      <c r="CS66" s="11">
        <v>202</v>
      </c>
      <c r="CT66" s="11">
        <v>202</v>
      </c>
      <c r="CU66" s="11">
        <v>167</v>
      </c>
      <c r="CV66" s="11">
        <v>185</v>
      </c>
      <c r="CW66" s="11">
        <v>173</v>
      </c>
      <c r="CX66" s="11">
        <v>166</v>
      </c>
      <c r="CY66" s="11">
        <v>178</v>
      </c>
      <c r="CZ66">
        <v>153</v>
      </c>
      <c r="DA66" s="11">
        <v>152</v>
      </c>
      <c r="DB66">
        <v>167</v>
      </c>
      <c r="DC66" s="11">
        <v>183</v>
      </c>
      <c r="DD66" s="11">
        <v>207</v>
      </c>
      <c r="DE66" s="11">
        <v>214</v>
      </c>
      <c r="DF66" s="11">
        <v>206</v>
      </c>
      <c r="DG66" s="11">
        <v>209</v>
      </c>
      <c r="DH66" s="11">
        <v>225</v>
      </c>
      <c r="DI66" s="11">
        <v>213</v>
      </c>
      <c r="DJ66" s="11">
        <v>190</v>
      </c>
      <c r="DK66" s="11">
        <v>227</v>
      </c>
      <c r="DL66" s="11">
        <v>186</v>
      </c>
      <c r="DM66" s="11" t="e">
        <v>#N/A</v>
      </c>
      <c r="DN66" s="11">
        <v>151</v>
      </c>
      <c r="DO66" s="11">
        <v>118</v>
      </c>
      <c r="DP66" s="11">
        <v>141</v>
      </c>
      <c r="DQ66" s="11">
        <v>146</v>
      </c>
      <c r="DR66" s="11">
        <v>136</v>
      </c>
      <c r="DS66" s="11">
        <v>158</v>
      </c>
      <c r="DT66" s="11">
        <v>135</v>
      </c>
      <c r="DU66" s="11">
        <v>143</v>
      </c>
      <c r="DV66" s="11">
        <v>144</v>
      </c>
      <c r="DW66" s="11">
        <v>147</v>
      </c>
      <c r="DX66" s="11">
        <v>192</v>
      </c>
      <c r="DY66" s="11">
        <v>153</v>
      </c>
      <c r="DZ66" s="11">
        <v>146</v>
      </c>
      <c r="EA66" s="11">
        <v>180</v>
      </c>
      <c r="EB66" s="11">
        <v>162</v>
      </c>
      <c r="EC66" s="11">
        <v>152</v>
      </c>
      <c r="ED66" s="11">
        <v>196</v>
      </c>
      <c r="EE66" s="11">
        <v>190</v>
      </c>
      <c r="EF66" s="11">
        <v>199</v>
      </c>
      <c r="EG66" s="11">
        <v>187</v>
      </c>
      <c r="EH66" s="11">
        <v>190</v>
      </c>
      <c r="EI66" s="11">
        <v>208</v>
      </c>
      <c r="EJ66" s="11">
        <v>241</v>
      </c>
      <c r="EK66" s="11">
        <v>212</v>
      </c>
      <c r="EL66" s="11">
        <v>214</v>
      </c>
      <c r="EM66" s="11" t="e">
        <v>#N/A</v>
      </c>
      <c r="EN66" s="11">
        <v>895</v>
      </c>
      <c r="EO66" s="11">
        <v>841</v>
      </c>
      <c r="EP66" s="11">
        <v>787</v>
      </c>
      <c r="EQ66" s="11">
        <v>803</v>
      </c>
      <c r="ER66" s="11">
        <v>784</v>
      </c>
      <c r="ES66" s="11">
        <v>651</v>
      </c>
      <c r="ET66" s="11">
        <v>792</v>
      </c>
      <c r="EU66" s="11">
        <v>715</v>
      </c>
      <c r="EV66" s="11">
        <v>757</v>
      </c>
      <c r="EW66" s="11">
        <v>758</v>
      </c>
      <c r="EX66" s="11">
        <v>726</v>
      </c>
      <c r="EY66" s="11">
        <v>758</v>
      </c>
      <c r="EZ66" s="11">
        <v>790</v>
      </c>
      <c r="FA66" s="11">
        <v>828</v>
      </c>
      <c r="FB66" s="11">
        <v>966</v>
      </c>
      <c r="FC66" s="11">
        <v>1466</v>
      </c>
      <c r="FD66" s="11">
        <v>1772</v>
      </c>
      <c r="FE66" s="11">
        <v>1175</v>
      </c>
      <c r="FF66" s="11">
        <v>1235</v>
      </c>
      <c r="FG66" s="11">
        <v>1199</v>
      </c>
      <c r="FH66" s="11">
        <v>1070</v>
      </c>
      <c r="FI66" s="11">
        <v>1196</v>
      </c>
      <c r="FJ66" s="11">
        <v>1574</v>
      </c>
      <c r="FK66" s="11">
        <v>1447</v>
      </c>
      <c r="FL66" s="11">
        <v>1288</v>
      </c>
      <c r="FM66" s="11" t="e">
        <v>#N/A</v>
      </c>
      <c r="FN66" s="11">
        <v>736</v>
      </c>
      <c r="FO66" s="11">
        <v>730</v>
      </c>
      <c r="FP66" s="11">
        <v>749</v>
      </c>
      <c r="FQ66" s="11">
        <v>772</v>
      </c>
      <c r="FR66" s="11">
        <v>768</v>
      </c>
      <c r="FS66" s="11">
        <v>717</v>
      </c>
      <c r="FT66" s="11">
        <v>820</v>
      </c>
      <c r="FU66" s="11">
        <v>745</v>
      </c>
      <c r="FV66" s="11">
        <v>791</v>
      </c>
      <c r="FW66" s="11">
        <v>796</v>
      </c>
      <c r="FX66" s="11">
        <v>708</v>
      </c>
      <c r="FY66" s="11">
        <v>859</v>
      </c>
      <c r="FZ66" s="11">
        <v>842</v>
      </c>
      <c r="GA66" s="11">
        <v>922</v>
      </c>
      <c r="GB66" s="11">
        <v>895</v>
      </c>
      <c r="GC66" s="11">
        <v>1080</v>
      </c>
      <c r="GD66" s="11">
        <v>1738</v>
      </c>
      <c r="GE66" s="11">
        <v>1147</v>
      </c>
      <c r="GF66" s="11">
        <v>1181</v>
      </c>
      <c r="GG66" s="11">
        <v>1017</v>
      </c>
      <c r="GH66" s="11">
        <v>1108</v>
      </c>
      <c r="GI66" s="11">
        <v>1017</v>
      </c>
      <c r="GJ66" s="11">
        <v>1252</v>
      </c>
      <c r="GK66" s="11">
        <v>1169</v>
      </c>
      <c r="GL66" s="11">
        <v>1221</v>
      </c>
      <c r="GM66" s="11" t="e">
        <v>#N/A</v>
      </c>
      <c r="GN66">
        <v>20263</v>
      </c>
      <c r="GO66">
        <v>20392</v>
      </c>
      <c r="GP66">
        <v>20487</v>
      </c>
      <c r="GQ66">
        <v>20586</v>
      </c>
      <c r="GR66">
        <v>20681</v>
      </c>
      <c r="GS66">
        <v>20774</v>
      </c>
      <c r="GT66">
        <v>20859</v>
      </c>
      <c r="GU66">
        <v>20934</v>
      </c>
      <c r="GV66">
        <v>21002</v>
      </c>
      <c r="GW66">
        <v>21062</v>
      </c>
      <c r="GX66">
        <v>21127</v>
      </c>
      <c r="GY66">
        <v>21159</v>
      </c>
      <c r="GZ66">
        <v>21188</v>
      </c>
      <c r="HA66">
        <v>21206</v>
      </c>
      <c r="HB66">
        <v>21225</v>
      </c>
      <c r="HC66">
        <v>21234</v>
      </c>
      <c r="HD66">
        <v>21235</v>
      </c>
      <c r="HE66">
        <v>21226</v>
      </c>
      <c r="HF66">
        <v>21215</v>
      </c>
      <c r="HG66">
        <v>21198</v>
      </c>
      <c r="HH66">
        <v>21167</v>
      </c>
      <c r="HI66">
        <v>21135</v>
      </c>
      <c r="HJ66">
        <v>21106</v>
      </c>
      <c r="HK66">
        <v>21064</v>
      </c>
      <c r="HL66">
        <v>21014</v>
      </c>
      <c r="HM66">
        <v>20970</v>
      </c>
      <c r="HN66">
        <v>20935</v>
      </c>
      <c r="HO66">
        <v>44.79</v>
      </c>
      <c r="HP66">
        <v>44.73</v>
      </c>
      <c r="HQ66">
        <v>44.66</v>
      </c>
      <c r="HR66">
        <v>44.68</v>
      </c>
      <c r="HS66">
        <v>44.68</v>
      </c>
      <c r="HT66">
        <v>44.72</v>
      </c>
      <c r="HU66">
        <v>44.78</v>
      </c>
      <c r="HV66">
        <v>44.85</v>
      </c>
      <c r="HW66">
        <v>45</v>
      </c>
      <c r="HX66">
        <v>45.17</v>
      </c>
      <c r="HY66">
        <v>45.33</v>
      </c>
      <c r="HZ66">
        <v>45.54</v>
      </c>
      <c r="IA66">
        <v>45.75</v>
      </c>
      <c r="IB66">
        <v>45.95</v>
      </c>
      <c r="IC66">
        <v>46.14</v>
      </c>
      <c r="ID66">
        <v>46.33</v>
      </c>
      <c r="IE66">
        <v>46.52</v>
      </c>
      <c r="IF66">
        <v>46.66</v>
      </c>
      <c r="IG66">
        <v>46.8</v>
      </c>
      <c r="IH66">
        <v>46.99</v>
      </c>
      <c r="II66">
        <v>47.18</v>
      </c>
      <c r="IJ66">
        <v>47.34</v>
      </c>
      <c r="IK66">
        <v>47.47</v>
      </c>
      <c r="IL66">
        <v>47.56</v>
      </c>
      <c r="IM66">
        <v>47.63</v>
      </c>
      <c r="IN66">
        <v>47.64</v>
      </c>
      <c r="IO66">
        <v>47.64</v>
      </c>
      <c r="IP66">
        <v>220</v>
      </c>
      <c r="IQ66">
        <v>210</v>
      </c>
      <c r="IR66">
        <v>204</v>
      </c>
      <c r="IS66">
        <v>204</v>
      </c>
      <c r="IT66">
        <v>206</v>
      </c>
      <c r="IU66">
        <v>204</v>
      </c>
      <c r="IV66">
        <v>202</v>
      </c>
      <c r="IW66">
        <v>199</v>
      </c>
      <c r="IX66">
        <v>197</v>
      </c>
      <c r="IY66">
        <v>195</v>
      </c>
      <c r="IZ66">
        <v>191</v>
      </c>
      <c r="JA66">
        <v>188</v>
      </c>
      <c r="JB66">
        <v>187</v>
      </c>
      <c r="JC66">
        <v>185</v>
      </c>
      <c r="JD66">
        <v>183</v>
      </c>
      <c r="JE66">
        <v>181</v>
      </c>
      <c r="JF66">
        <v>179</v>
      </c>
      <c r="JG66">
        <v>179</v>
      </c>
      <c r="JH66">
        <v>179</v>
      </c>
      <c r="JI66">
        <v>179</v>
      </c>
      <c r="JJ66">
        <v>179</v>
      </c>
      <c r="JK66">
        <v>181</v>
      </c>
      <c r="JL66">
        <v>183</v>
      </c>
      <c r="JM66">
        <v>183</v>
      </c>
      <c r="JN66">
        <v>185</v>
      </c>
      <c r="JO66">
        <v>187</v>
      </c>
      <c r="JP66">
        <v>188</v>
      </c>
      <c r="JQ66">
        <v>199</v>
      </c>
      <c r="JR66">
        <v>199</v>
      </c>
      <c r="JS66">
        <v>203</v>
      </c>
      <c r="JT66">
        <v>206</v>
      </c>
      <c r="JU66">
        <v>210</v>
      </c>
      <c r="JV66">
        <v>209</v>
      </c>
      <c r="JW66">
        <v>210</v>
      </c>
      <c r="JX66">
        <v>213</v>
      </c>
      <c r="JY66">
        <v>214</v>
      </c>
      <c r="JZ66">
        <v>217</v>
      </c>
      <c r="KA66">
        <v>215</v>
      </c>
      <c r="KB66">
        <v>226</v>
      </c>
      <c r="KC66">
        <v>229</v>
      </c>
      <c r="KD66">
        <v>228</v>
      </c>
      <c r="KE66">
        <v>231</v>
      </c>
      <c r="KF66">
        <v>234</v>
      </c>
      <c r="KG66">
        <v>238</v>
      </c>
      <c r="KH66">
        <v>250</v>
      </c>
      <c r="KI66">
        <v>248</v>
      </c>
      <c r="KJ66">
        <v>257</v>
      </c>
      <c r="KK66">
        <v>264</v>
      </c>
      <c r="KL66">
        <v>267</v>
      </c>
      <c r="KM66">
        <v>269</v>
      </c>
      <c r="KN66">
        <v>280</v>
      </c>
      <c r="KO66">
        <v>280</v>
      </c>
      <c r="KP66">
        <v>285</v>
      </c>
      <c r="KQ66">
        <v>283</v>
      </c>
      <c r="KR66">
        <v>117</v>
      </c>
      <c r="KS66">
        <v>118</v>
      </c>
      <c r="KT66">
        <v>94</v>
      </c>
      <c r="KU66">
        <v>101</v>
      </c>
      <c r="KV66">
        <v>99</v>
      </c>
      <c r="KW66">
        <v>98</v>
      </c>
      <c r="KX66">
        <v>93</v>
      </c>
      <c r="KY66">
        <v>89</v>
      </c>
      <c r="KZ66">
        <v>85</v>
      </c>
      <c r="LA66">
        <v>82</v>
      </c>
      <c r="LB66">
        <v>89</v>
      </c>
      <c r="LC66">
        <v>70</v>
      </c>
      <c r="LD66">
        <v>71</v>
      </c>
      <c r="LE66">
        <v>61</v>
      </c>
      <c r="LF66">
        <v>67</v>
      </c>
      <c r="LG66">
        <v>62</v>
      </c>
      <c r="LH66">
        <v>60</v>
      </c>
      <c r="LI66">
        <v>62</v>
      </c>
      <c r="LJ66">
        <v>58</v>
      </c>
      <c r="LK66">
        <v>61</v>
      </c>
      <c r="LL66">
        <v>54</v>
      </c>
      <c r="LM66">
        <v>54</v>
      </c>
      <c r="LN66">
        <v>57</v>
      </c>
      <c r="LO66">
        <v>55</v>
      </c>
      <c r="LP66">
        <v>45</v>
      </c>
      <c r="LQ66">
        <v>54</v>
      </c>
      <c r="LR66">
        <v>60</v>
      </c>
    </row>
    <row r="67" spans="2:330" x14ac:dyDescent="0.35">
      <c r="B67" s="2" t="s">
        <v>70</v>
      </c>
      <c r="C67" s="1" t="s">
        <v>371</v>
      </c>
      <c r="D67" s="1" t="s">
        <v>181</v>
      </c>
      <c r="E67" s="1">
        <v>5566020</v>
      </c>
      <c r="F67" s="11">
        <v>5901</v>
      </c>
      <c r="G67" s="11">
        <v>5413</v>
      </c>
      <c r="H67" s="11">
        <v>5775</v>
      </c>
      <c r="I67" s="11">
        <v>5928</v>
      </c>
      <c r="J67" t="e">
        <v>#N/A</v>
      </c>
      <c r="K67" t="e">
        <v>#N/A</v>
      </c>
      <c r="L67" s="11">
        <v>7</v>
      </c>
      <c r="M67" s="11">
        <v>39</v>
      </c>
      <c r="N67" s="11">
        <v>7587</v>
      </c>
      <c r="O67" s="11">
        <v>7643</v>
      </c>
      <c r="P67" s="11">
        <v>7732</v>
      </c>
      <c r="Q67" s="11">
        <v>7731</v>
      </c>
      <c r="R67" s="11">
        <v>7753</v>
      </c>
      <c r="S67" s="11">
        <v>7742</v>
      </c>
      <c r="T67" s="11">
        <v>7729</v>
      </c>
      <c r="U67" s="11">
        <v>7732</v>
      </c>
      <c r="V67" s="11">
        <v>7676</v>
      </c>
      <c r="W67" s="11">
        <v>7639</v>
      </c>
      <c r="X67" s="11">
        <v>7585</v>
      </c>
      <c r="Y67" s="11">
        <v>7602</v>
      </c>
      <c r="Z67" s="11">
        <v>7510</v>
      </c>
      <c r="AA67" s="11">
        <v>7542</v>
      </c>
      <c r="AB67" s="11">
        <v>7553</v>
      </c>
      <c r="AC67" s="11">
        <v>7642</v>
      </c>
      <c r="AD67" s="11">
        <v>7589</v>
      </c>
      <c r="AE67" s="11">
        <v>7600</v>
      </c>
      <c r="AF67" s="11">
        <v>7599</v>
      </c>
      <c r="AG67" s="11">
        <v>7650</v>
      </c>
      <c r="AH67" s="11">
        <v>7643</v>
      </c>
      <c r="AI67" s="11">
        <v>7704</v>
      </c>
      <c r="AJ67" s="11">
        <v>7668</v>
      </c>
      <c r="AK67" s="11">
        <v>7726</v>
      </c>
      <c r="AL67" s="11">
        <v>7717</v>
      </c>
      <c r="AM67" s="11" t="e">
        <v>#N/A</v>
      </c>
      <c r="AN67" s="22">
        <v>33.619999999999997</v>
      </c>
      <c r="AO67" s="22">
        <v>34.31</v>
      </c>
      <c r="AP67" s="22">
        <v>34.68</v>
      </c>
      <c r="AQ67" s="22">
        <v>35.21</v>
      </c>
      <c r="AR67" s="22">
        <v>35.880000000000003</v>
      </c>
      <c r="AS67" s="22">
        <v>36.54</v>
      </c>
      <c r="AT67" s="22">
        <v>37.1</v>
      </c>
      <c r="AU67" s="22">
        <v>37.65</v>
      </c>
      <c r="AV67" s="22">
        <v>38.24</v>
      </c>
      <c r="AW67" s="22">
        <v>38.92</v>
      </c>
      <c r="AX67" s="22">
        <v>39.630000000000003</v>
      </c>
      <c r="AY67" s="22">
        <v>40.86</v>
      </c>
      <c r="AZ67" s="22">
        <v>41.59</v>
      </c>
      <c r="BA67" s="22">
        <v>42.24</v>
      </c>
      <c r="BB67" s="22">
        <v>42.68</v>
      </c>
      <c r="BC67" s="22">
        <v>42.75</v>
      </c>
      <c r="BD67" s="22">
        <v>43.2</v>
      </c>
      <c r="BE67" s="22">
        <v>43.52</v>
      </c>
      <c r="BF67" s="22">
        <v>44.01</v>
      </c>
      <c r="BG67" s="22">
        <v>44.22</v>
      </c>
      <c r="BH67" s="22">
        <v>44.34</v>
      </c>
      <c r="BI67" s="22">
        <v>44.48</v>
      </c>
      <c r="BJ67" s="22">
        <v>44.94</v>
      </c>
      <c r="BK67" s="22">
        <v>44.68</v>
      </c>
      <c r="BL67" s="22">
        <v>44.62</v>
      </c>
      <c r="BM67" s="22" t="e">
        <v>#N/A</v>
      </c>
      <c r="BN67" s="11">
        <v>293</v>
      </c>
      <c r="BO67" s="11">
        <v>267</v>
      </c>
      <c r="BP67" s="11">
        <v>266</v>
      </c>
      <c r="BQ67" s="11">
        <v>279</v>
      </c>
      <c r="BR67" s="11">
        <v>277</v>
      </c>
      <c r="BS67" s="11">
        <v>278</v>
      </c>
      <c r="BT67" s="11">
        <v>276</v>
      </c>
      <c r="BU67" s="11">
        <v>265</v>
      </c>
      <c r="BV67" s="11">
        <v>254</v>
      </c>
      <c r="BW67" s="11">
        <v>247</v>
      </c>
      <c r="BX67" s="11">
        <v>253</v>
      </c>
      <c r="BY67" s="11">
        <v>221</v>
      </c>
      <c r="BZ67" s="11">
        <v>222</v>
      </c>
      <c r="CA67" s="11">
        <v>230</v>
      </c>
      <c r="CB67" s="11">
        <v>275</v>
      </c>
      <c r="CC67" s="11">
        <v>463</v>
      </c>
      <c r="CD67" s="11">
        <v>448</v>
      </c>
      <c r="CE67" s="11">
        <v>479</v>
      </c>
      <c r="CF67" s="11">
        <v>482</v>
      </c>
      <c r="CG67" s="11">
        <v>518</v>
      </c>
      <c r="CH67" s="11">
        <v>533</v>
      </c>
      <c r="CI67" s="11">
        <v>607</v>
      </c>
      <c r="CJ67" s="11">
        <v>598</v>
      </c>
      <c r="CK67" s="11">
        <v>644</v>
      </c>
      <c r="CL67" s="11">
        <v>639</v>
      </c>
      <c r="CM67" s="11" t="e">
        <v>#N/A</v>
      </c>
      <c r="CN67" s="11">
        <v>115</v>
      </c>
      <c r="CO67" s="11">
        <v>97</v>
      </c>
      <c r="CP67" s="11">
        <v>95</v>
      </c>
      <c r="CQ67" s="11">
        <v>84</v>
      </c>
      <c r="CR67" s="11">
        <v>79</v>
      </c>
      <c r="CS67" s="11">
        <v>79</v>
      </c>
      <c r="CT67" s="11">
        <v>81</v>
      </c>
      <c r="CU67" s="11">
        <v>77</v>
      </c>
      <c r="CV67" s="11">
        <v>92</v>
      </c>
      <c r="CW67" s="11">
        <v>69</v>
      </c>
      <c r="CX67" s="11">
        <v>79</v>
      </c>
      <c r="CY67" s="11">
        <v>66</v>
      </c>
      <c r="CZ67">
        <v>53</v>
      </c>
      <c r="DA67" s="11">
        <v>66</v>
      </c>
      <c r="DB67">
        <v>74</v>
      </c>
      <c r="DC67" s="11">
        <v>59</v>
      </c>
      <c r="DD67" s="11">
        <v>73</v>
      </c>
      <c r="DE67" s="11">
        <v>71</v>
      </c>
      <c r="DF67" s="11">
        <v>61</v>
      </c>
      <c r="DG67" s="11">
        <v>54</v>
      </c>
      <c r="DH67" s="11">
        <v>69</v>
      </c>
      <c r="DI67" s="11">
        <v>82</v>
      </c>
      <c r="DJ67" s="11">
        <v>78</v>
      </c>
      <c r="DK67" s="11">
        <v>79</v>
      </c>
      <c r="DL67" s="11">
        <v>83</v>
      </c>
      <c r="DM67" s="11" t="e">
        <v>#N/A</v>
      </c>
      <c r="DN67" s="11">
        <v>59</v>
      </c>
      <c r="DO67" s="11">
        <v>46</v>
      </c>
      <c r="DP67" s="11">
        <v>76</v>
      </c>
      <c r="DQ67" s="11">
        <v>63</v>
      </c>
      <c r="DR67" s="11">
        <v>77</v>
      </c>
      <c r="DS67" s="11">
        <v>80</v>
      </c>
      <c r="DT67" s="11">
        <v>68</v>
      </c>
      <c r="DU67" s="11">
        <v>80</v>
      </c>
      <c r="DV67" s="11">
        <v>76</v>
      </c>
      <c r="DW67" s="11">
        <v>66</v>
      </c>
      <c r="DX67" s="11">
        <v>70</v>
      </c>
      <c r="DY67" s="11">
        <v>71</v>
      </c>
      <c r="DZ67" s="11">
        <v>76</v>
      </c>
      <c r="EA67" s="11">
        <v>66</v>
      </c>
      <c r="EB67" s="11">
        <v>63</v>
      </c>
      <c r="EC67" s="11">
        <v>76</v>
      </c>
      <c r="ED67" s="11">
        <v>74</v>
      </c>
      <c r="EE67" s="11">
        <v>72</v>
      </c>
      <c r="EF67" s="11">
        <v>85</v>
      </c>
      <c r="EG67" s="11">
        <v>77</v>
      </c>
      <c r="EH67" s="11">
        <v>81</v>
      </c>
      <c r="EI67" s="11">
        <v>80</v>
      </c>
      <c r="EJ67" s="11">
        <v>79</v>
      </c>
      <c r="EK67" s="11">
        <v>79</v>
      </c>
      <c r="EL67" s="11">
        <v>88</v>
      </c>
      <c r="EM67" s="11" t="e">
        <v>#N/A</v>
      </c>
      <c r="EN67" s="11">
        <v>351</v>
      </c>
      <c r="EO67" s="11">
        <v>337</v>
      </c>
      <c r="EP67" s="11">
        <v>338</v>
      </c>
      <c r="EQ67" s="11">
        <v>300</v>
      </c>
      <c r="ER67" s="11">
        <v>349</v>
      </c>
      <c r="ES67" s="11">
        <v>264</v>
      </c>
      <c r="ET67" s="11">
        <v>277</v>
      </c>
      <c r="EU67" s="11">
        <v>323</v>
      </c>
      <c r="EV67" s="11">
        <v>252</v>
      </c>
      <c r="EW67" s="11">
        <v>311</v>
      </c>
      <c r="EX67" s="11">
        <v>269</v>
      </c>
      <c r="EY67" s="11">
        <v>333</v>
      </c>
      <c r="EZ67" s="11">
        <v>321</v>
      </c>
      <c r="FA67" s="11">
        <v>356</v>
      </c>
      <c r="FB67" s="11">
        <v>320</v>
      </c>
      <c r="FC67" s="11">
        <v>439</v>
      </c>
      <c r="FD67" s="11">
        <v>363</v>
      </c>
      <c r="FE67" s="11">
        <v>358</v>
      </c>
      <c r="FF67" s="11">
        <v>436</v>
      </c>
      <c r="FG67" s="11">
        <v>392</v>
      </c>
      <c r="FH67" s="11">
        <v>366</v>
      </c>
      <c r="FI67" s="11">
        <v>386</v>
      </c>
      <c r="FJ67" s="11">
        <v>464</v>
      </c>
      <c r="FK67" s="11">
        <v>439</v>
      </c>
      <c r="FL67" s="11">
        <v>420</v>
      </c>
      <c r="FM67" s="11" t="e">
        <v>#N/A</v>
      </c>
      <c r="FN67" s="11">
        <v>280</v>
      </c>
      <c r="FO67" s="11">
        <v>332</v>
      </c>
      <c r="FP67" s="11">
        <v>268</v>
      </c>
      <c r="FQ67" s="11">
        <v>322</v>
      </c>
      <c r="FR67" s="11">
        <v>329</v>
      </c>
      <c r="FS67" s="11">
        <v>274</v>
      </c>
      <c r="FT67" s="11">
        <v>303</v>
      </c>
      <c r="FU67" s="11">
        <v>317</v>
      </c>
      <c r="FV67" s="11">
        <v>323</v>
      </c>
      <c r="FW67" s="11">
        <v>349</v>
      </c>
      <c r="FX67" s="11">
        <v>331</v>
      </c>
      <c r="FY67" s="11">
        <v>390</v>
      </c>
      <c r="FZ67" s="11">
        <v>385</v>
      </c>
      <c r="GA67" s="11">
        <v>326</v>
      </c>
      <c r="GB67" s="11">
        <v>320</v>
      </c>
      <c r="GC67" s="11">
        <v>337</v>
      </c>
      <c r="GD67" s="11">
        <v>411</v>
      </c>
      <c r="GE67" s="11">
        <v>348</v>
      </c>
      <c r="GF67" s="11">
        <v>412</v>
      </c>
      <c r="GG67" s="11">
        <v>317</v>
      </c>
      <c r="GH67" s="11">
        <v>357</v>
      </c>
      <c r="GI67" s="11">
        <v>327</v>
      </c>
      <c r="GJ67" s="11">
        <v>375</v>
      </c>
      <c r="GK67" s="11">
        <v>379</v>
      </c>
      <c r="GL67" s="11">
        <v>427</v>
      </c>
      <c r="GM67" s="11" t="e">
        <v>#N/A</v>
      </c>
      <c r="GN67">
        <v>7771</v>
      </c>
      <c r="GO67">
        <v>7807</v>
      </c>
      <c r="GP67">
        <v>7830</v>
      </c>
      <c r="GQ67">
        <v>7854</v>
      </c>
      <c r="GR67">
        <v>7883</v>
      </c>
      <c r="GS67">
        <v>7908</v>
      </c>
      <c r="GT67">
        <v>7933</v>
      </c>
      <c r="GU67">
        <v>7961</v>
      </c>
      <c r="GV67">
        <v>7987</v>
      </c>
      <c r="GW67">
        <v>8009</v>
      </c>
      <c r="GX67">
        <v>8035</v>
      </c>
      <c r="GY67">
        <v>8060</v>
      </c>
      <c r="GZ67">
        <v>8078</v>
      </c>
      <c r="HA67">
        <v>8089</v>
      </c>
      <c r="HB67">
        <v>8101</v>
      </c>
      <c r="HC67">
        <v>8109</v>
      </c>
      <c r="HD67">
        <v>8125</v>
      </c>
      <c r="HE67">
        <v>8132</v>
      </c>
      <c r="HF67">
        <v>8142</v>
      </c>
      <c r="HG67">
        <v>8148</v>
      </c>
      <c r="HH67">
        <v>8151</v>
      </c>
      <c r="HI67">
        <v>8152</v>
      </c>
      <c r="HJ67">
        <v>8147</v>
      </c>
      <c r="HK67">
        <v>8141</v>
      </c>
      <c r="HL67">
        <v>8136</v>
      </c>
      <c r="HM67">
        <v>8127</v>
      </c>
      <c r="HN67">
        <v>8110</v>
      </c>
      <c r="HO67">
        <v>44.65</v>
      </c>
      <c r="HP67">
        <v>44.72</v>
      </c>
      <c r="HQ67">
        <v>45.07</v>
      </c>
      <c r="HR67">
        <v>45.18</v>
      </c>
      <c r="HS67">
        <v>45.38</v>
      </c>
      <c r="HT67">
        <v>45.55</v>
      </c>
      <c r="HU67">
        <v>45.65</v>
      </c>
      <c r="HV67">
        <v>45.78</v>
      </c>
      <c r="HW67">
        <v>45.97</v>
      </c>
      <c r="HX67">
        <v>46.29</v>
      </c>
      <c r="HY67">
        <v>46.47</v>
      </c>
      <c r="HZ67">
        <v>46.65</v>
      </c>
      <c r="IA67">
        <v>46.87</v>
      </c>
      <c r="IB67">
        <v>47.21</v>
      </c>
      <c r="IC67">
        <v>47.56</v>
      </c>
      <c r="ID67">
        <v>47.91</v>
      </c>
      <c r="IE67">
        <v>48.24</v>
      </c>
      <c r="IF67">
        <v>48.5</v>
      </c>
      <c r="IG67">
        <v>48.74</v>
      </c>
      <c r="IH67">
        <v>48.98</v>
      </c>
      <c r="II67">
        <v>49.16</v>
      </c>
      <c r="IJ67">
        <v>49.42</v>
      </c>
      <c r="IK67">
        <v>49.68</v>
      </c>
      <c r="IL67">
        <v>49.93</v>
      </c>
      <c r="IM67">
        <v>50.19</v>
      </c>
      <c r="IN67">
        <v>50.34</v>
      </c>
      <c r="IO67">
        <v>50.48</v>
      </c>
      <c r="IP67">
        <v>78</v>
      </c>
      <c r="IQ67">
        <v>78</v>
      </c>
      <c r="IR67">
        <v>77</v>
      </c>
      <c r="IS67">
        <v>76</v>
      </c>
      <c r="IT67">
        <v>78</v>
      </c>
      <c r="IU67">
        <v>78</v>
      </c>
      <c r="IV67">
        <v>78</v>
      </c>
      <c r="IW67">
        <v>76</v>
      </c>
      <c r="IX67">
        <v>76</v>
      </c>
      <c r="IY67">
        <v>74</v>
      </c>
      <c r="IZ67">
        <v>72</v>
      </c>
      <c r="JA67">
        <v>69</v>
      </c>
      <c r="JB67">
        <v>68</v>
      </c>
      <c r="JC67">
        <v>66</v>
      </c>
      <c r="JD67">
        <v>66</v>
      </c>
      <c r="JE67">
        <v>64</v>
      </c>
      <c r="JF67">
        <v>65</v>
      </c>
      <c r="JG67">
        <v>64</v>
      </c>
      <c r="JH67">
        <v>64</v>
      </c>
      <c r="JI67">
        <v>63</v>
      </c>
      <c r="JJ67">
        <v>64</v>
      </c>
      <c r="JK67">
        <v>64</v>
      </c>
      <c r="JL67">
        <v>64</v>
      </c>
      <c r="JM67">
        <v>66</v>
      </c>
      <c r="JN67">
        <v>66</v>
      </c>
      <c r="JO67">
        <v>67</v>
      </c>
      <c r="JP67">
        <v>68</v>
      </c>
      <c r="JQ67">
        <v>72</v>
      </c>
      <c r="JR67">
        <v>73</v>
      </c>
      <c r="JS67">
        <v>75</v>
      </c>
      <c r="JT67">
        <v>76</v>
      </c>
      <c r="JU67">
        <v>76</v>
      </c>
      <c r="JV67">
        <v>84</v>
      </c>
      <c r="JW67">
        <v>83</v>
      </c>
      <c r="JX67">
        <v>82</v>
      </c>
      <c r="JY67">
        <v>82</v>
      </c>
      <c r="JZ67">
        <v>82</v>
      </c>
      <c r="KA67">
        <v>82</v>
      </c>
      <c r="KB67">
        <v>79</v>
      </c>
      <c r="KC67">
        <v>82</v>
      </c>
      <c r="KD67">
        <v>82</v>
      </c>
      <c r="KE67">
        <v>87</v>
      </c>
      <c r="KF67">
        <v>89</v>
      </c>
      <c r="KG67">
        <v>88</v>
      </c>
      <c r="KH67">
        <v>94</v>
      </c>
      <c r="KI67">
        <v>92</v>
      </c>
      <c r="KJ67">
        <v>94</v>
      </c>
      <c r="KK67">
        <v>99</v>
      </c>
      <c r="KL67">
        <v>102</v>
      </c>
      <c r="KM67">
        <v>107</v>
      </c>
      <c r="KN67">
        <v>110</v>
      </c>
      <c r="KO67">
        <v>110</v>
      </c>
      <c r="KP67">
        <v>115</v>
      </c>
      <c r="KQ67">
        <v>123</v>
      </c>
      <c r="KR67">
        <v>39</v>
      </c>
      <c r="KS67">
        <v>31</v>
      </c>
      <c r="KT67">
        <v>21</v>
      </c>
      <c r="KU67">
        <v>24</v>
      </c>
      <c r="KV67">
        <v>27</v>
      </c>
      <c r="KW67">
        <v>31</v>
      </c>
      <c r="KX67">
        <v>30</v>
      </c>
      <c r="KY67">
        <v>34</v>
      </c>
      <c r="KZ67">
        <v>32</v>
      </c>
      <c r="LA67">
        <v>30</v>
      </c>
      <c r="LB67">
        <v>36</v>
      </c>
      <c r="LC67">
        <v>35</v>
      </c>
      <c r="LD67">
        <v>32</v>
      </c>
      <c r="LE67">
        <v>27</v>
      </c>
      <c r="LF67">
        <v>33</v>
      </c>
      <c r="LG67">
        <v>33</v>
      </c>
      <c r="LH67">
        <v>39</v>
      </c>
      <c r="LI67">
        <v>37</v>
      </c>
      <c r="LJ67">
        <v>38</v>
      </c>
      <c r="LK67">
        <v>37</v>
      </c>
      <c r="LL67">
        <v>38</v>
      </c>
      <c r="LM67">
        <v>39</v>
      </c>
      <c r="LN67">
        <v>38</v>
      </c>
      <c r="LO67">
        <v>38</v>
      </c>
      <c r="LP67">
        <v>39</v>
      </c>
      <c r="LQ67">
        <v>39</v>
      </c>
      <c r="LR67">
        <v>38</v>
      </c>
    </row>
    <row r="68" spans="2:330" x14ac:dyDescent="0.35">
      <c r="B68" s="2" t="s">
        <v>71</v>
      </c>
      <c r="C68" s="1" t="s">
        <v>372</v>
      </c>
      <c r="D68" s="1" t="s">
        <v>182</v>
      </c>
      <c r="E68" s="1">
        <v>5566024</v>
      </c>
      <c r="F68" s="11">
        <v>4838</v>
      </c>
      <c r="G68" s="11">
        <v>4950</v>
      </c>
      <c r="H68" s="11">
        <v>5868</v>
      </c>
      <c r="I68" s="11">
        <v>6010</v>
      </c>
      <c r="J68" t="e">
        <v>#N/A</v>
      </c>
      <c r="K68" t="e">
        <v>#N/A</v>
      </c>
      <c r="L68" s="11">
        <v>71</v>
      </c>
      <c r="M68" s="11">
        <v>131</v>
      </c>
      <c r="N68" s="11">
        <v>6695</v>
      </c>
      <c r="O68" s="11">
        <v>6709</v>
      </c>
      <c r="P68" s="11">
        <v>6754</v>
      </c>
      <c r="Q68" s="11">
        <v>6788</v>
      </c>
      <c r="R68" s="11">
        <v>6782</v>
      </c>
      <c r="S68" s="11">
        <v>6782</v>
      </c>
      <c r="T68" s="11">
        <v>6702</v>
      </c>
      <c r="U68" s="11">
        <v>6622</v>
      </c>
      <c r="V68" s="11">
        <v>6569</v>
      </c>
      <c r="W68" s="11">
        <v>6519</v>
      </c>
      <c r="X68" s="11">
        <v>6515</v>
      </c>
      <c r="Y68" s="11">
        <v>6448</v>
      </c>
      <c r="Z68" s="11">
        <v>6409</v>
      </c>
      <c r="AA68" s="11">
        <v>6364</v>
      </c>
      <c r="AB68" s="11">
        <v>6349</v>
      </c>
      <c r="AC68" s="11">
        <v>6447</v>
      </c>
      <c r="AD68" s="11">
        <v>6402</v>
      </c>
      <c r="AE68" s="11">
        <v>6420</v>
      </c>
      <c r="AF68" s="11">
        <v>6551</v>
      </c>
      <c r="AG68" s="11">
        <v>6545</v>
      </c>
      <c r="AH68" s="11">
        <v>6595</v>
      </c>
      <c r="AI68" s="11">
        <v>6849</v>
      </c>
      <c r="AJ68" s="11">
        <v>7077</v>
      </c>
      <c r="AK68" s="11">
        <v>7301</v>
      </c>
      <c r="AL68" s="11">
        <v>7528</v>
      </c>
      <c r="AM68" s="11" t="e">
        <v>#N/A</v>
      </c>
      <c r="AN68" s="22">
        <v>36.979999999999997</v>
      </c>
      <c r="AO68" s="22">
        <v>37.53</v>
      </c>
      <c r="AP68" s="22">
        <v>38.15</v>
      </c>
      <c r="AQ68" s="22">
        <v>38.49</v>
      </c>
      <c r="AR68" s="22">
        <v>39.06</v>
      </c>
      <c r="AS68" s="22">
        <v>39.86</v>
      </c>
      <c r="AT68" s="22">
        <v>40.58</v>
      </c>
      <c r="AU68" s="22">
        <v>41.49</v>
      </c>
      <c r="AV68" s="22">
        <v>42.06</v>
      </c>
      <c r="AW68" s="22">
        <v>42.63</v>
      </c>
      <c r="AX68" s="22">
        <v>43.3</v>
      </c>
      <c r="AY68" s="22">
        <v>44.13</v>
      </c>
      <c r="AZ68" s="22">
        <v>44.79</v>
      </c>
      <c r="BA68" s="22">
        <v>45.53</v>
      </c>
      <c r="BB68" s="22">
        <v>46.08</v>
      </c>
      <c r="BC68" s="22">
        <v>46.09</v>
      </c>
      <c r="BD68" s="22">
        <v>46.57</v>
      </c>
      <c r="BE68" s="22">
        <v>46.76</v>
      </c>
      <c r="BF68" s="22">
        <v>46.58</v>
      </c>
      <c r="BG68" s="22">
        <v>46.85</v>
      </c>
      <c r="BH68" s="22">
        <v>46.76</v>
      </c>
      <c r="BI68" s="22">
        <v>45.46</v>
      </c>
      <c r="BJ68" s="22">
        <v>43.56</v>
      </c>
      <c r="BK68" s="22">
        <v>42.7</v>
      </c>
      <c r="BL68" s="22">
        <v>41.85</v>
      </c>
      <c r="BM68" s="22" t="e">
        <v>#N/A</v>
      </c>
      <c r="BN68" s="11">
        <v>331</v>
      </c>
      <c r="BO68" s="11">
        <v>327</v>
      </c>
      <c r="BP68" s="11">
        <v>322</v>
      </c>
      <c r="BQ68" s="11">
        <v>329</v>
      </c>
      <c r="BR68" s="11">
        <v>334</v>
      </c>
      <c r="BS68" s="11">
        <v>315</v>
      </c>
      <c r="BT68" s="11">
        <v>317</v>
      </c>
      <c r="BU68" s="11">
        <v>288</v>
      </c>
      <c r="BV68" s="11">
        <v>266</v>
      </c>
      <c r="BW68" s="11">
        <v>277</v>
      </c>
      <c r="BX68" s="11">
        <v>281</v>
      </c>
      <c r="BY68" s="11">
        <v>243</v>
      </c>
      <c r="BZ68" s="11">
        <v>246</v>
      </c>
      <c r="CA68" s="11">
        <v>257</v>
      </c>
      <c r="CB68" s="11">
        <v>277</v>
      </c>
      <c r="CC68" s="11">
        <v>389</v>
      </c>
      <c r="CD68" s="11">
        <v>388</v>
      </c>
      <c r="CE68" s="11">
        <v>430</v>
      </c>
      <c r="CF68" s="11">
        <v>505</v>
      </c>
      <c r="CG68" s="11">
        <v>526</v>
      </c>
      <c r="CH68" s="11">
        <v>571</v>
      </c>
      <c r="CI68" s="11">
        <v>797</v>
      </c>
      <c r="CJ68" s="11">
        <v>1179</v>
      </c>
      <c r="CK68" s="11">
        <v>1424</v>
      </c>
      <c r="CL68" s="11">
        <v>1633</v>
      </c>
      <c r="CM68" s="11" t="e">
        <v>#N/A</v>
      </c>
      <c r="CN68" s="11">
        <v>75</v>
      </c>
      <c r="CO68" s="11">
        <v>71</v>
      </c>
      <c r="CP68" s="11">
        <v>74</v>
      </c>
      <c r="CQ68" s="11">
        <v>76</v>
      </c>
      <c r="CR68" s="11">
        <v>60</v>
      </c>
      <c r="CS68" s="11">
        <v>62</v>
      </c>
      <c r="CT68" s="11">
        <v>58</v>
      </c>
      <c r="CU68" s="11">
        <v>51</v>
      </c>
      <c r="CV68" s="11">
        <v>64</v>
      </c>
      <c r="CW68" s="11">
        <v>47</v>
      </c>
      <c r="CX68" s="11">
        <v>51</v>
      </c>
      <c r="CY68" s="11">
        <v>42</v>
      </c>
      <c r="CZ68">
        <v>54</v>
      </c>
      <c r="DA68" s="11">
        <v>28</v>
      </c>
      <c r="DB68">
        <v>51</v>
      </c>
      <c r="DC68" s="11">
        <v>55</v>
      </c>
      <c r="DD68" s="11">
        <v>53</v>
      </c>
      <c r="DE68" s="11">
        <v>64</v>
      </c>
      <c r="DF68" s="11">
        <v>54</v>
      </c>
      <c r="DG68" s="11">
        <v>70</v>
      </c>
      <c r="DH68" s="11">
        <v>58</v>
      </c>
      <c r="DI68" s="11">
        <v>63</v>
      </c>
      <c r="DJ68" s="11">
        <v>75</v>
      </c>
      <c r="DK68" s="11">
        <v>64</v>
      </c>
      <c r="DL68" s="11">
        <v>61</v>
      </c>
      <c r="DM68" s="11" t="e">
        <v>#N/A</v>
      </c>
      <c r="DN68" s="11">
        <v>84</v>
      </c>
      <c r="DO68" s="11">
        <v>73</v>
      </c>
      <c r="DP68" s="11">
        <v>69</v>
      </c>
      <c r="DQ68" s="11">
        <v>103</v>
      </c>
      <c r="DR68" s="11">
        <v>79</v>
      </c>
      <c r="DS68" s="11">
        <v>76</v>
      </c>
      <c r="DT68" s="11">
        <v>76</v>
      </c>
      <c r="DU68" s="11">
        <v>77</v>
      </c>
      <c r="DV68" s="11">
        <v>82</v>
      </c>
      <c r="DW68" s="11">
        <v>82</v>
      </c>
      <c r="DX68" s="11">
        <v>79</v>
      </c>
      <c r="DY68" s="11">
        <v>96</v>
      </c>
      <c r="DZ68" s="11">
        <v>81</v>
      </c>
      <c r="EA68" s="11">
        <v>59</v>
      </c>
      <c r="EB68" s="11">
        <v>71</v>
      </c>
      <c r="EC68" s="11">
        <v>95</v>
      </c>
      <c r="ED68" s="11">
        <v>99</v>
      </c>
      <c r="EE68" s="11">
        <v>82</v>
      </c>
      <c r="EF68" s="11">
        <v>82</v>
      </c>
      <c r="EG68" s="11">
        <v>87</v>
      </c>
      <c r="EH68" s="11">
        <v>72</v>
      </c>
      <c r="EI68" s="11">
        <v>99</v>
      </c>
      <c r="EJ68" s="11">
        <v>110</v>
      </c>
      <c r="EK68" s="11">
        <v>82</v>
      </c>
      <c r="EL68" s="11">
        <v>85</v>
      </c>
      <c r="EM68" s="11" t="e">
        <v>#N/A</v>
      </c>
      <c r="EN68" s="11">
        <v>264</v>
      </c>
      <c r="EO68" s="11">
        <v>313</v>
      </c>
      <c r="EP68" s="11">
        <v>278</v>
      </c>
      <c r="EQ68" s="11">
        <v>259</v>
      </c>
      <c r="ER68" s="11">
        <v>256</v>
      </c>
      <c r="ES68" s="11">
        <v>272</v>
      </c>
      <c r="ET68" s="11">
        <v>228</v>
      </c>
      <c r="EU68" s="11">
        <v>229</v>
      </c>
      <c r="EV68" s="11">
        <v>225</v>
      </c>
      <c r="EW68" s="11">
        <v>234</v>
      </c>
      <c r="EX68" s="11">
        <v>245</v>
      </c>
      <c r="EY68" s="11">
        <v>240</v>
      </c>
      <c r="EZ68" s="11">
        <v>254</v>
      </c>
      <c r="FA68" s="11">
        <v>238</v>
      </c>
      <c r="FB68" s="11">
        <v>315</v>
      </c>
      <c r="FC68" s="11">
        <v>415</v>
      </c>
      <c r="FD68" s="11">
        <v>325</v>
      </c>
      <c r="FE68" s="11">
        <v>323</v>
      </c>
      <c r="FF68" s="11">
        <v>438</v>
      </c>
      <c r="FG68" s="11">
        <v>425</v>
      </c>
      <c r="FH68" s="11">
        <v>440</v>
      </c>
      <c r="FI68" s="11">
        <v>873</v>
      </c>
      <c r="FJ68" s="11">
        <v>1408</v>
      </c>
      <c r="FK68" s="11">
        <v>1368</v>
      </c>
      <c r="FL68" s="11">
        <v>1408</v>
      </c>
      <c r="FM68" s="11" t="e">
        <v>#N/A</v>
      </c>
      <c r="FN68" s="11">
        <v>275</v>
      </c>
      <c r="FO68" s="11">
        <v>297</v>
      </c>
      <c r="FP68" s="11">
        <v>238</v>
      </c>
      <c r="FQ68" s="11">
        <v>198</v>
      </c>
      <c r="FR68" s="11">
        <v>243</v>
      </c>
      <c r="FS68" s="11">
        <v>258</v>
      </c>
      <c r="FT68" s="11">
        <v>290</v>
      </c>
      <c r="FU68" s="11">
        <v>283</v>
      </c>
      <c r="FV68" s="11">
        <v>260</v>
      </c>
      <c r="FW68" s="11">
        <v>249</v>
      </c>
      <c r="FX68" s="11">
        <v>221</v>
      </c>
      <c r="FY68" s="11">
        <v>275</v>
      </c>
      <c r="FZ68" s="11">
        <v>268</v>
      </c>
      <c r="GA68" s="11">
        <v>252</v>
      </c>
      <c r="GB68" s="11">
        <v>311</v>
      </c>
      <c r="GC68" s="11">
        <v>278</v>
      </c>
      <c r="GD68" s="11">
        <v>324</v>
      </c>
      <c r="GE68" s="11">
        <v>285</v>
      </c>
      <c r="GF68" s="11">
        <v>278</v>
      </c>
      <c r="GG68" s="11">
        <v>414</v>
      </c>
      <c r="GH68" s="11">
        <v>378</v>
      </c>
      <c r="GI68" s="11">
        <v>580</v>
      </c>
      <c r="GJ68" s="11">
        <v>838</v>
      </c>
      <c r="GK68" s="11">
        <v>1125</v>
      </c>
      <c r="GL68" s="11">
        <v>1157</v>
      </c>
      <c r="GM68" s="11" t="e">
        <v>#N/A</v>
      </c>
      <c r="GN68">
        <v>7347</v>
      </c>
      <c r="GO68">
        <v>7396</v>
      </c>
      <c r="GP68">
        <v>7431</v>
      </c>
      <c r="GQ68">
        <v>7474</v>
      </c>
      <c r="GR68">
        <v>7512</v>
      </c>
      <c r="GS68">
        <v>7544</v>
      </c>
      <c r="GT68">
        <v>7582</v>
      </c>
      <c r="GU68">
        <v>7616</v>
      </c>
      <c r="GV68">
        <v>7658</v>
      </c>
      <c r="GW68">
        <v>7692</v>
      </c>
      <c r="GX68">
        <v>7729</v>
      </c>
      <c r="GY68">
        <v>7749</v>
      </c>
      <c r="GZ68">
        <v>7783</v>
      </c>
      <c r="HA68">
        <v>7816</v>
      </c>
      <c r="HB68">
        <v>7843</v>
      </c>
      <c r="HC68">
        <v>7866</v>
      </c>
      <c r="HD68">
        <v>7894</v>
      </c>
      <c r="HE68">
        <v>7922</v>
      </c>
      <c r="HF68">
        <v>7946</v>
      </c>
      <c r="HG68">
        <v>7964</v>
      </c>
      <c r="HH68">
        <v>7980</v>
      </c>
      <c r="HI68">
        <v>7996</v>
      </c>
      <c r="HJ68">
        <v>8004</v>
      </c>
      <c r="HK68">
        <v>8010</v>
      </c>
      <c r="HL68">
        <v>8015</v>
      </c>
      <c r="HM68">
        <v>8024</v>
      </c>
      <c r="HN68">
        <v>8020</v>
      </c>
      <c r="HO68">
        <v>42.93</v>
      </c>
      <c r="HP68">
        <v>43.23</v>
      </c>
      <c r="HQ68">
        <v>43.48</v>
      </c>
      <c r="HR68">
        <v>43.69</v>
      </c>
      <c r="HS68">
        <v>43.87</v>
      </c>
      <c r="HT68">
        <v>44.09</v>
      </c>
      <c r="HU68">
        <v>44.27</v>
      </c>
      <c r="HV68">
        <v>44.49</v>
      </c>
      <c r="HW68">
        <v>44.72</v>
      </c>
      <c r="HX68">
        <v>44.98</v>
      </c>
      <c r="HY68">
        <v>45.23</v>
      </c>
      <c r="HZ68">
        <v>45.51</v>
      </c>
      <c r="IA68">
        <v>45.79</v>
      </c>
      <c r="IB68">
        <v>46.1</v>
      </c>
      <c r="IC68">
        <v>46.41</v>
      </c>
      <c r="ID68">
        <v>46.73</v>
      </c>
      <c r="IE68">
        <v>47.06</v>
      </c>
      <c r="IF68">
        <v>47.34</v>
      </c>
      <c r="IG68">
        <v>47.58</v>
      </c>
      <c r="IH68">
        <v>47.83</v>
      </c>
      <c r="II68">
        <v>48.04</v>
      </c>
      <c r="IJ68">
        <v>48.28</v>
      </c>
      <c r="IK68">
        <v>48.46</v>
      </c>
      <c r="IL68">
        <v>48.66</v>
      </c>
      <c r="IM68">
        <v>48.85</v>
      </c>
      <c r="IN68">
        <v>49.03</v>
      </c>
      <c r="IO68">
        <v>49.14</v>
      </c>
      <c r="IP68">
        <v>60</v>
      </c>
      <c r="IQ68">
        <v>68</v>
      </c>
      <c r="IR68">
        <v>70</v>
      </c>
      <c r="IS68">
        <v>70</v>
      </c>
      <c r="IT68">
        <v>65</v>
      </c>
      <c r="IU68">
        <v>66</v>
      </c>
      <c r="IV68">
        <v>66</v>
      </c>
      <c r="IW68">
        <v>65</v>
      </c>
      <c r="IX68">
        <v>64</v>
      </c>
      <c r="IY68">
        <v>64</v>
      </c>
      <c r="IZ68">
        <v>63</v>
      </c>
      <c r="JA68">
        <v>62</v>
      </c>
      <c r="JB68">
        <v>62</v>
      </c>
      <c r="JC68">
        <v>62</v>
      </c>
      <c r="JD68">
        <v>61</v>
      </c>
      <c r="JE68">
        <v>61</v>
      </c>
      <c r="JF68">
        <v>60</v>
      </c>
      <c r="JG68">
        <v>60</v>
      </c>
      <c r="JH68">
        <v>60</v>
      </c>
      <c r="JI68">
        <v>61</v>
      </c>
      <c r="JJ68">
        <v>61</v>
      </c>
      <c r="JK68">
        <v>62</v>
      </c>
      <c r="JL68">
        <v>63</v>
      </c>
      <c r="JM68">
        <v>63</v>
      </c>
      <c r="JN68">
        <v>64</v>
      </c>
      <c r="JO68">
        <v>65</v>
      </c>
      <c r="JP68">
        <v>65</v>
      </c>
      <c r="JQ68">
        <v>78</v>
      </c>
      <c r="JR68">
        <v>77</v>
      </c>
      <c r="JS68">
        <v>80</v>
      </c>
      <c r="JT68">
        <v>83</v>
      </c>
      <c r="JU68">
        <v>86</v>
      </c>
      <c r="JV68">
        <v>87</v>
      </c>
      <c r="JW68">
        <v>87</v>
      </c>
      <c r="JX68">
        <v>89</v>
      </c>
      <c r="JY68">
        <v>86</v>
      </c>
      <c r="JZ68">
        <v>89</v>
      </c>
      <c r="KA68">
        <v>93</v>
      </c>
      <c r="KB68">
        <v>90</v>
      </c>
      <c r="KC68">
        <v>86</v>
      </c>
      <c r="KD68">
        <v>84</v>
      </c>
      <c r="KE68">
        <v>86</v>
      </c>
      <c r="KF68">
        <v>88</v>
      </c>
      <c r="KG68">
        <v>90</v>
      </c>
      <c r="KH68">
        <v>87</v>
      </c>
      <c r="KI68">
        <v>94</v>
      </c>
      <c r="KJ68">
        <v>98</v>
      </c>
      <c r="KK68">
        <v>100</v>
      </c>
      <c r="KL68">
        <v>102</v>
      </c>
      <c r="KM68">
        <v>109</v>
      </c>
      <c r="KN68">
        <v>110</v>
      </c>
      <c r="KO68">
        <v>110</v>
      </c>
      <c r="KP68">
        <v>110</v>
      </c>
      <c r="KQ68">
        <v>120</v>
      </c>
      <c r="KR68">
        <v>64</v>
      </c>
      <c r="KS68">
        <v>58</v>
      </c>
      <c r="KT68">
        <v>45</v>
      </c>
      <c r="KU68">
        <v>56</v>
      </c>
      <c r="KV68">
        <v>59</v>
      </c>
      <c r="KW68">
        <v>53</v>
      </c>
      <c r="KX68">
        <v>59</v>
      </c>
      <c r="KY68">
        <v>58</v>
      </c>
      <c r="KZ68">
        <v>64</v>
      </c>
      <c r="LA68">
        <v>59</v>
      </c>
      <c r="LB68">
        <v>67</v>
      </c>
      <c r="LC68">
        <v>48</v>
      </c>
      <c r="LD68">
        <v>58</v>
      </c>
      <c r="LE68">
        <v>55</v>
      </c>
      <c r="LF68">
        <v>52</v>
      </c>
      <c r="LG68">
        <v>50</v>
      </c>
      <c r="LH68">
        <v>58</v>
      </c>
      <c r="LI68">
        <v>55</v>
      </c>
      <c r="LJ68">
        <v>58</v>
      </c>
      <c r="LK68">
        <v>55</v>
      </c>
      <c r="LL68">
        <v>55</v>
      </c>
      <c r="LM68">
        <v>56</v>
      </c>
      <c r="LN68">
        <v>54</v>
      </c>
      <c r="LO68">
        <v>53</v>
      </c>
      <c r="LP68">
        <v>51</v>
      </c>
      <c r="LQ68">
        <v>54</v>
      </c>
      <c r="LR68">
        <v>51</v>
      </c>
    </row>
    <row r="69" spans="2:330" x14ac:dyDescent="0.35">
      <c r="B69" s="2" t="s">
        <v>72</v>
      </c>
      <c r="C69" s="1" t="s">
        <v>373</v>
      </c>
      <c r="D69" s="1" t="s">
        <v>183</v>
      </c>
      <c r="E69" s="1">
        <v>5566028</v>
      </c>
      <c r="F69" s="11">
        <v>30822</v>
      </c>
      <c r="G69" s="11">
        <v>35965</v>
      </c>
      <c r="H69" s="11">
        <v>40782</v>
      </c>
      <c r="I69" s="11">
        <v>43243</v>
      </c>
      <c r="J69" t="e">
        <v>#N/A</v>
      </c>
      <c r="K69" t="e">
        <v>#N/A</v>
      </c>
      <c r="L69" s="11">
        <v>481</v>
      </c>
      <c r="M69" s="11">
        <v>1330</v>
      </c>
      <c r="N69" s="11">
        <v>48843</v>
      </c>
      <c r="O69" s="11">
        <v>49485</v>
      </c>
      <c r="P69" s="11">
        <v>50103</v>
      </c>
      <c r="Q69" s="11">
        <v>50335</v>
      </c>
      <c r="R69" s="11">
        <v>50544</v>
      </c>
      <c r="S69" s="11">
        <v>51010</v>
      </c>
      <c r="T69" s="11">
        <v>51190</v>
      </c>
      <c r="U69" s="11">
        <v>51402</v>
      </c>
      <c r="V69" s="11">
        <v>51581</v>
      </c>
      <c r="W69" s="11">
        <v>51477</v>
      </c>
      <c r="X69" s="11">
        <v>51522</v>
      </c>
      <c r="Y69" s="11">
        <v>50644</v>
      </c>
      <c r="Z69" s="11">
        <v>50560</v>
      </c>
      <c r="AA69" s="11">
        <v>50438</v>
      </c>
      <c r="AB69" s="11">
        <v>50665</v>
      </c>
      <c r="AC69" s="11">
        <v>50935</v>
      </c>
      <c r="AD69" s="11">
        <v>51289</v>
      </c>
      <c r="AE69" s="11">
        <v>52037</v>
      </c>
      <c r="AF69" s="11">
        <v>51904</v>
      </c>
      <c r="AG69" s="11">
        <v>51822</v>
      </c>
      <c r="AH69" s="11">
        <v>51526</v>
      </c>
      <c r="AI69" s="11">
        <v>51888</v>
      </c>
      <c r="AJ69" s="11">
        <v>51525</v>
      </c>
      <c r="AK69" s="11">
        <v>51807</v>
      </c>
      <c r="AL69" s="11">
        <v>51803</v>
      </c>
      <c r="AM69" s="11" t="e">
        <v>#N/A</v>
      </c>
      <c r="AN69" s="22">
        <v>38.58</v>
      </c>
      <c r="AO69" s="22">
        <v>38.799999999999997</v>
      </c>
      <c r="AP69" s="22">
        <v>39.090000000000003</v>
      </c>
      <c r="AQ69" s="22">
        <v>39.49</v>
      </c>
      <c r="AR69" s="22">
        <v>39.950000000000003</v>
      </c>
      <c r="AS69" s="22">
        <v>40.35</v>
      </c>
      <c r="AT69" s="22">
        <v>40.880000000000003</v>
      </c>
      <c r="AU69" s="22">
        <v>41.36</v>
      </c>
      <c r="AV69" s="22">
        <v>41.82</v>
      </c>
      <c r="AW69" s="22">
        <v>42.32</v>
      </c>
      <c r="AX69" s="22">
        <v>42.81</v>
      </c>
      <c r="AY69" s="22">
        <v>43.71</v>
      </c>
      <c r="AZ69" s="22">
        <v>44.19</v>
      </c>
      <c r="BA69" s="22">
        <v>44.71</v>
      </c>
      <c r="BB69" s="22">
        <v>45.09</v>
      </c>
      <c r="BC69" s="22">
        <v>45.33</v>
      </c>
      <c r="BD69" s="22">
        <v>45.42</v>
      </c>
      <c r="BE69" s="22">
        <v>45.25</v>
      </c>
      <c r="BF69" s="22">
        <v>45.34</v>
      </c>
      <c r="BG69" s="22">
        <v>45.43</v>
      </c>
      <c r="BH69" s="22">
        <v>45.54</v>
      </c>
      <c r="BI69" s="22">
        <v>45.36</v>
      </c>
      <c r="BJ69" s="22">
        <v>45.1</v>
      </c>
      <c r="BK69" s="22">
        <v>44.99</v>
      </c>
      <c r="BL69" s="22">
        <v>45.14</v>
      </c>
      <c r="BM69" s="22" t="e">
        <v>#N/A</v>
      </c>
      <c r="BN69" s="11">
        <v>2353</v>
      </c>
      <c r="BO69" s="11">
        <v>2354</v>
      </c>
      <c r="BP69" s="11">
        <v>2487</v>
      </c>
      <c r="BQ69" s="11">
        <v>2525</v>
      </c>
      <c r="BR69" s="11">
        <v>2529</v>
      </c>
      <c r="BS69" s="11">
        <v>2665</v>
      </c>
      <c r="BT69" s="11">
        <v>2715</v>
      </c>
      <c r="BU69" s="11">
        <v>2717</v>
      </c>
      <c r="BV69" s="11">
        <v>2734</v>
      </c>
      <c r="BW69" s="11">
        <v>2647</v>
      </c>
      <c r="BX69" s="11">
        <v>2647</v>
      </c>
      <c r="BY69" s="11">
        <v>2266</v>
      </c>
      <c r="BZ69" s="11">
        <v>2394</v>
      </c>
      <c r="CA69" s="11">
        <v>2399</v>
      </c>
      <c r="CB69" s="11">
        <v>2702</v>
      </c>
      <c r="CC69" s="11">
        <v>3070</v>
      </c>
      <c r="CD69" s="11">
        <v>3507</v>
      </c>
      <c r="CE69" s="11">
        <v>4246</v>
      </c>
      <c r="CF69" s="11">
        <v>4233</v>
      </c>
      <c r="CG69" s="11">
        <v>4282</v>
      </c>
      <c r="CH69" s="11">
        <v>3995</v>
      </c>
      <c r="CI69" s="11">
        <v>4487</v>
      </c>
      <c r="CJ69" s="11">
        <v>5004</v>
      </c>
      <c r="CK69" s="11">
        <v>5383</v>
      </c>
      <c r="CL69" s="11">
        <v>5349</v>
      </c>
      <c r="CM69" s="11" t="e">
        <v>#N/A</v>
      </c>
      <c r="CN69" s="11">
        <v>504</v>
      </c>
      <c r="CO69" s="11">
        <v>519</v>
      </c>
      <c r="CP69" s="11">
        <v>500</v>
      </c>
      <c r="CQ69" s="11">
        <v>549</v>
      </c>
      <c r="CR69" s="11">
        <v>484</v>
      </c>
      <c r="CS69" s="11">
        <v>477</v>
      </c>
      <c r="CT69" s="11">
        <v>475</v>
      </c>
      <c r="CU69" s="11">
        <v>438</v>
      </c>
      <c r="CV69" s="11">
        <v>470</v>
      </c>
      <c r="CW69" s="11">
        <v>435</v>
      </c>
      <c r="CX69" s="11">
        <v>476</v>
      </c>
      <c r="CY69" s="11">
        <v>417</v>
      </c>
      <c r="CZ69">
        <v>446</v>
      </c>
      <c r="DA69" s="11">
        <v>412</v>
      </c>
      <c r="DB69">
        <v>464</v>
      </c>
      <c r="DC69" s="11">
        <v>448</v>
      </c>
      <c r="DD69" s="11">
        <v>530</v>
      </c>
      <c r="DE69" s="11">
        <v>514</v>
      </c>
      <c r="DF69" s="11">
        <v>535</v>
      </c>
      <c r="DG69" s="11">
        <v>513</v>
      </c>
      <c r="DH69" s="11">
        <v>513</v>
      </c>
      <c r="DI69" s="11">
        <v>532</v>
      </c>
      <c r="DJ69" s="11">
        <v>493</v>
      </c>
      <c r="DK69" s="11">
        <v>497</v>
      </c>
      <c r="DL69" s="11">
        <v>463</v>
      </c>
      <c r="DM69" s="11" t="e">
        <v>#N/A</v>
      </c>
      <c r="DN69" s="11">
        <v>441</v>
      </c>
      <c r="DO69" s="11">
        <v>475</v>
      </c>
      <c r="DP69" s="11">
        <v>401</v>
      </c>
      <c r="DQ69" s="11">
        <v>457</v>
      </c>
      <c r="DR69" s="11">
        <v>467</v>
      </c>
      <c r="DS69" s="11">
        <v>396</v>
      </c>
      <c r="DT69" s="11">
        <v>435</v>
      </c>
      <c r="DU69" s="11">
        <v>441</v>
      </c>
      <c r="DV69" s="11">
        <v>477</v>
      </c>
      <c r="DW69" s="11">
        <v>477</v>
      </c>
      <c r="DX69" s="11">
        <v>509</v>
      </c>
      <c r="DY69" s="11">
        <v>455</v>
      </c>
      <c r="DZ69" s="11">
        <v>522</v>
      </c>
      <c r="EA69" s="11">
        <v>519</v>
      </c>
      <c r="EB69" s="11">
        <v>480</v>
      </c>
      <c r="EC69" s="11">
        <v>531</v>
      </c>
      <c r="ED69" s="11">
        <v>534</v>
      </c>
      <c r="EE69" s="11">
        <v>545</v>
      </c>
      <c r="EF69" s="11">
        <v>586</v>
      </c>
      <c r="EG69" s="11">
        <v>548</v>
      </c>
      <c r="EH69" s="11">
        <v>542</v>
      </c>
      <c r="EI69" s="11">
        <v>518</v>
      </c>
      <c r="EJ69" s="11">
        <v>623</v>
      </c>
      <c r="EK69" s="11">
        <v>553</v>
      </c>
      <c r="EL69" s="11">
        <v>567</v>
      </c>
      <c r="EM69" s="11" t="e">
        <v>#N/A</v>
      </c>
      <c r="EN69" s="11">
        <v>1835</v>
      </c>
      <c r="EO69" s="11">
        <v>2225</v>
      </c>
      <c r="EP69" s="11">
        <v>2116</v>
      </c>
      <c r="EQ69" s="11">
        <v>2048</v>
      </c>
      <c r="ER69" s="11">
        <v>1981</v>
      </c>
      <c r="ES69" s="11">
        <v>2049</v>
      </c>
      <c r="ET69" s="11">
        <v>1903</v>
      </c>
      <c r="EU69" s="11">
        <v>2134</v>
      </c>
      <c r="EV69" s="11">
        <v>2239</v>
      </c>
      <c r="EW69" s="11">
        <v>2175</v>
      </c>
      <c r="EX69" s="11">
        <v>2128</v>
      </c>
      <c r="EY69" s="11">
        <v>2231</v>
      </c>
      <c r="EZ69" s="11">
        <v>2136</v>
      </c>
      <c r="FA69" s="11">
        <v>2257</v>
      </c>
      <c r="FB69" s="11">
        <v>2519</v>
      </c>
      <c r="FC69" s="11">
        <v>2741</v>
      </c>
      <c r="FD69" s="11">
        <v>4218</v>
      </c>
      <c r="FE69" s="11">
        <v>3724</v>
      </c>
      <c r="FF69" s="11">
        <v>3186</v>
      </c>
      <c r="FG69" s="11">
        <v>3049</v>
      </c>
      <c r="FH69" s="11">
        <v>2792</v>
      </c>
      <c r="FI69" s="11">
        <v>4038</v>
      </c>
      <c r="FJ69" s="11">
        <v>4868</v>
      </c>
      <c r="FK69" s="11">
        <v>5514</v>
      </c>
      <c r="FL69" s="11">
        <v>4361</v>
      </c>
      <c r="FM69" s="11" t="e">
        <v>#N/A</v>
      </c>
      <c r="FN69" s="11">
        <v>1759</v>
      </c>
      <c r="FO69" s="11">
        <v>1627</v>
      </c>
      <c r="FP69" s="11">
        <v>1597</v>
      </c>
      <c r="FQ69" s="11">
        <v>1908</v>
      </c>
      <c r="FR69" s="11">
        <v>1790</v>
      </c>
      <c r="FS69" s="11">
        <v>1665</v>
      </c>
      <c r="FT69" s="11">
        <v>1763</v>
      </c>
      <c r="FU69" s="11">
        <v>1919</v>
      </c>
      <c r="FV69" s="11">
        <v>2052</v>
      </c>
      <c r="FW69" s="11">
        <v>2236</v>
      </c>
      <c r="FX69" s="11">
        <v>2043</v>
      </c>
      <c r="FY69" s="11">
        <v>2234</v>
      </c>
      <c r="FZ69" s="11">
        <v>2174</v>
      </c>
      <c r="GA69" s="11">
        <v>2269</v>
      </c>
      <c r="GB69" s="11">
        <v>2291</v>
      </c>
      <c r="GC69" s="11">
        <v>2393</v>
      </c>
      <c r="GD69" s="11">
        <v>3861</v>
      </c>
      <c r="GE69" s="11">
        <v>2950</v>
      </c>
      <c r="GF69" s="11">
        <v>3265</v>
      </c>
      <c r="GG69" s="11">
        <v>3082</v>
      </c>
      <c r="GH69" s="11">
        <v>2937</v>
      </c>
      <c r="GI69" s="11">
        <v>3682</v>
      </c>
      <c r="GJ69" s="11">
        <v>4209</v>
      </c>
      <c r="GK69" s="11">
        <v>5178</v>
      </c>
      <c r="GL69" s="11">
        <v>4256</v>
      </c>
      <c r="GM69" s="11" t="e">
        <v>#N/A</v>
      </c>
      <c r="GN69">
        <v>51823</v>
      </c>
      <c r="GO69">
        <v>51850</v>
      </c>
      <c r="GP69">
        <v>51848</v>
      </c>
      <c r="GQ69">
        <v>51864</v>
      </c>
      <c r="GR69">
        <v>51865</v>
      </c>
      <c r="GS69">
        <v>51865</v>
      </c>
      <c r="GT69">
        <v>51870</v>
      </c>
      <c r="GU69">
        <v>51866</v>
      </c>
      <c r="GV69">
        <v>51866</v>
      </c>
      <c r="GW69">
        <v>51866</v>
      </c>
      <c r="GX69">
        <v>51845</v>
      </c>
      <c r="GY69">
        <v>51791</v>
      </c>
      <c r="GZ69">
        <v>51730</v>
      </c>
      <c r="HA69">
        <v>51658</v>
      </c>
      <c r="HB69">
        <v>51583</v>
      </c>
      <c r="HC69">
        <v>51492</v>
      </c>
      <c r="HD69">
        <v>51392</v>
      </c>
      <c r="HE69">
        <v>51289</v>
      </c>
      <c r="HF69">
        <v>51177</v>
      </c>
      <c r="HG69">
        <v>51061</v>
      </c>
      <c r="HH69">
        <v>50930</v>
      </c>
      <c r="HI69">
        <v>50796</v>
      </c>
      <c r="HJ69">
        <v>50662</v>
      </c>
      <c r="HK69">
        <v>50518</v>
      </c>
      <c r="HL69">
        <v>50370</v>
      </c>
      <c r="HM69">
        <v>50217</v>
      </c>
      <c r="HN69">
        <v>50063</v>
      </c>
      <c r="HO69">
        <v>44.99</v>
      </c>
      <c r="HP69">
        <v>44.99</v>
      </c>
      <c r="HQ69">
        <v>45.04</v>
      </c>
      <c r="HR69">
        <v>45.14</v>
      </c>
      <c r="HS69">
        <v>45.22</v>
      </c>
      <c r="HT69">
        <v>45.32</v>
      </c>
      <c r="HU69">
        <v>45.42</v>
      </c>
      <c r="HV69">
        <v>45.53</v>
      </c>
      <c r="HW69">
        <v>45.68</v>
      </c>
      <c r="HX69">
        <v>45.86</v>
      </c>
      <c r="HY69">
        <v>46.03</v>
      </c>
      <c r="HZ69">
        <v>46.21</v>
      </c>
      <c r="IA69">
        <v>46.39</v>
      </c>
      <c r="IB69">
        <v>46.55</v>
      </c>
      <c r="IC69">
        <v>46.71</v>
      </c>
      <c r="ID69">
        <v>46.86</v>
      </c>
      <c r="IE69">
        <v>46.98</v>
      </c>
      <c r="IF69">
        <v>47.08</v>
      </c>
      <c r="IG69">
        <v>47.18</v>
      </c>
      <c r="IH69">
        <v>47.29</v>
      </c>
      <c r="II69">
        <v>47.4</v>
      </c>
      <c r="IJ69">
        <v>47.5</v>
      </c>
      <c r="IK69">
        <v>47.58</v>
      </c>
      <c r="IL69">
        <v>47.64</v>
      </c>
      <c r="IM69">
        <v>47.67</v>
      </c>
      <c r="IN69">
        <v>47.65</v>
      </c>
      <c r="IO69">
        <v>47.61</v>
      </c>
      <c r="IP69">
        <v>502</v>
      </c>
      <c r="IQ69">
        <v>500</v>
      </c>
      <c r="IR69">
        <v>496</v>
      </c>
      <c r="IS69">
        <v>493</v>
      </c>
      <c r="IT69">
        <v>488</v>
      </c>
      <c r="IU69">
        <v>483</v>
      </c>
      <c r="IV69">
        <v>479</v>
      </c>
      <c r="IW69">
        <v>473</v>
      </c>
      <c r="IX69">
        <v>467</v>
      </c>
      <c r="IY69">
        <v>462</v>
      </c>
      <c r="IZ69">
        <v>456</v>
      </c>
      <c r="JA69">
        <v>450</v>
      </c>
      <c r="JB69">
        <v>444</v>
      </c>
      <c r="JC69">
        <v>440</v>
      </c>
      <c r="JD69">
        <v>436</v>
      </c>
      <c r="JE69">
        <v>434</v>
      </c>
      <c r="JF69">
        <v>432</v>
      </c>
      <c r="JG69">
        <v>430</v>
      </c>
      <c r="JH69">
        <v>430</v>
      </c>
      <c r="JI69">
        <v>430</v>
      </c>
      <c r="JJ69">
        <v>432</v>
      </c>
      <c r="JK69">
        <v>434</v>
      </c>
      <c r="JL69">
        <v>436</v>
      </c>
      <c r="JM69">
        <v>438</v>
      </c>
      <c r="JN69">
        <v>442</v>
      </c>
      <c r="JO69">
        <v>444</v>
      </c>
      <c r="JP69">
        <v>447</v>
      </c>
      <c r="JQ69">
        <v>558</v>
      </c>
      <c r="JR69">
        <v>554</v>
      </c>
      <c r="JS69">
        <v>557</v>
      </c>
      <c r="JT69">
        <v>551</v>
      </c>
      <c r="JU69">
        <v>559</v>
      </c>
      <c r="JV69">
        <v>564</v>
      </c>
      <c r="JW69">
        <v>562</v>
      </c>
      <c r="JX69">
        <v>567</v>
      </c>
      <c r="JY69">
        <v>565</v>
      </c>
      <c r="JZ69">
        <v>568</v>
      </c>
      <c r="KA69">
        <v>577</v>
      </c>
      <c r="KB69">
        <v>574</v>
      </c>
      <c r="KC69">
        <v>581</v>
      </c>
      <c r="KD69">
        <v>587</v>
      </c>
      <c r="KE69">
        <v>585</v>
      </c>
      <c r="KF69">
        <v>597</v>
      </c>
      <c r="KG69">
        <v>602</v>
      </c>
      <c r="KH69">
        <v>611</v>
      </c>
      <c r="KI69">
        <v>618</v>
      </c>
      <c r="KJ69">
        <v>622</v>
      </c>
      <c r="KK69">
        <v>637</v>
      </c>
      <c r="KL69">
        <v>643</v>
      </c>
      <c r="KM69">
        <v>648</v>
      </c>
      <c r="KN69">
        <v>656</v>
      </c>
      <c r="KO69">
        <v>664</v>
      </c>
      <c r="KP69">
        <v>672</v>
      </c>
      <c r="KQ69">
        <v>676</v>
      </c>
      <c r="KR69">
        <v>72</v>
      </c>
      <c r="KS69">
        <v>81</v>
      </c>
      <c r="KT69">
        <v>59</v>
      </c>
      <c r="KU69">
        <v>74</v>
      </c>
      <c r="KV69">
        <v>72</v>
      </c>
      <c r="KW69">
        <v>81</v>
      </c>
      <c r="KX69">
        <v>88</v>
      </c>
      <c r="KY69">
        <v>90</v>
      </c>
      <c r="KZ69">
        <v>98</v>
      </c>
      <c r="LA69">
        <v>106</v>
      </c>
      <c r="LB69">
        <v>100</v>
      </c>
      <c r="LC69">
        <v>70</v>
      </c>
      <c r="LD69">
        <v>76</v>
      </c>
      <c r="LE69">
        <v>75</v>
      </c>
      <c r="LF69">
        <v>74</v>
      </c>
      <c r="LG69">
        <v>72</v>
      </c>
      <c r="LH69">
        <v>70</v>
      </c>
      <c r="LI69">
        <v>78</v>
      </c>
      <c r="LJ69">
        <v>76</v>
      </c>
      <c r="LK69">
        <v>76</v>
      </c>
      <c r="LL69">
        <v>74</v>
      </c>
      <c r="LM69">
        <v>75</v>
      </c>
      <c r="LN69">
        <v>78</v>
      </c>
      <c r="LO69">
        <v>74</v>
      </c>
      <c r="LP69">
        <v>74</v>
      </c>
      <c r="LQ69">
        <v>75</v>
      </c>
      <c r="LR69">
        <v>75</v>
      </c>
    </row>
    <row r="70" spans="2:330" x14ac:dyDescent="0.35">
      <c r="B70" s="2" t="s">
        <v>73</v>
      </c>
      <c r="C70" s="1" t="s">
        <v>374</v>
      </c>
      <c r="D70" s="1" t="s">
        <v>184</v>
      </c>
      <c r="E70" s="1">
        <v>5566032</v>
      </c>
      <c r="F70" s="11">
        <v>3700</v>
      </c>
      <c r="G70" s="11">
        <v>3822</v>
      </c>
      <c r="H70" s="11">
        <v>4403</v>
      </c>
      <c r="I70" s="11">
        <v>5596</v>
      </c>
      <c r="J70" t="e">
        <v>#N/A</v>
      </c>
      <c r="K70" t="e">
        <v>#N/A</v>
      </c>
      <c r="L70" s="11">
        <v>17</v>
      </c>
      <c r="M70" s="11">
        <v>90</v>
      </c>
      <c r="N70" s="11">
        <v>6425</v>
      </c>
      <c r="O70" s="11">
        <v>6455</v>
      </c>
      <c r="P70" s="11">
        <v>6471</v>
      </c>
      <c r="Q70" s="11">
        <v>6442</v>
      </c>
      <c r="R70" s="11">
        <v>6458</v>
      </c>
      <c r="S70" s="11">
        <v>6431</v>
      </c>
      <c r="T70" s="11">
        <v>6420</v>
      </c>
      <c r="U70" s="11">
        <v>6387</v>
      </c>
      <c r="V70" s="11">
        <v>6387</v>
      </c>
      <c r="W70" s="11">
        <v>6378</v>
      </c>
      <c r="X70" s="11">
        <v>6383</v>
      </c>
      <c r="Y70" s="11">
        <v>6375</v>
      </c>
      <c r="Z70" s="11">
        <v>6382</v>
      </c>
      <c r="AA70" s="11">
        <v>6439</v>
      </c>
      <c r="AB70" s="11">
        <v>6511</v>
      </c>
      <c r="AC70" s="11">
        <v>6694</v>
      </c>
      <c r="AD70" s="11">
        <v>6621</v>
      </c>
      <c r="AE70" s="11">
        <v>6591</v>
      </c>
      <c r="AF70" s="11">
        <v>6705</v>
      </c>
      <c r="AG70" s="11">
        <v>6688</v>
      </c>
      <c r="AH70" s="11">
        <v>6775</v>
      </c>
      <c r="AI70" s="11">
        <v>6821</v>
      </c>
      <c r="AJ70" s="11">
        <v>6883</v>
      </c>
      <c r="AK70" s="11">
        <v>6911</v>
      </c>
      <c r="AL70" s="11">
        <v>6906</v>
      </c>
      <c r="AM70" s="11" t="e">
        <v>#N/A</v>
      </c>
      <c r="AN70" s="22">
        <v>39.68</v>
      </c>
      <c r="AO70" s="22">
        <v>40.22</v>
      </c>
      <c r="AP70" s="22">
        <v>40.869999999999997</v>
      </c>
      <c r="AQ70" s="22">
        <v>41.21</v>
      </c>
      <c r="AR70" s="22">
        <v>41.69</v>
      </c>
      <c r="AS70" s="22">
        <v>42.28</v>
      </c>
      <c r="AT70" s="22">
        <v>42.91</v>
      </c>
      <c r="AU70" s="22">
        <v>43.53</v>
      </c>
      <c r="AV70" s="22">
        <v>43.95</v>
      </c>
      <c r="AW70" s="22">
        <v>44.49</v>
      </c>
      <c r="AX70" s="22">
        <v>45</v>
      </c>
      <c r="AY70" s="22">
        <v>45.56</v>
      </c>
      <c r="AZ70" s="22">
        <v>46.03</v>
      </c>
      <c r="BA70" s="22">
        <v>46.42</v>
      </c>
      <c r="BB70" s="22">
        <v>46.98</v>
      </c>
      <c r="BC70" s="22">
        <v>47</v>
      </c>
      <c r="BD70" s="22">
        <v>47.61</v>
      </c>
      <c r="BE70" s="22">
        <v>48</v>
      </c>
      <c r="BF70" s="22">
        <v>48.08</v>
      </c>
      <c r="BG70" s="22">
        <v>48.41</v>
      </c>
      <c r="BH70" s="22">
        <v>48.31</v>
      </c>
      <c r="BI70" s="22">
        <v>48.07</v>
      </c>
      <c r="BJ70" s="22">
        <v>47.72</v>
      </c>
      <c r="BK70" s="22">
        <v>47.79</v>
      </c>
      <c r="BL70" s="22">
        <v>47.72</v>
      </c>
      <c r="BM70" s="22" t="e">
        <v>#N/A</v>
      </c>
      <c r="BN70" s="11">
        <v>262</v>
      </c>
      <c r="BO70" s="11">
        <v>250</v>
      </c>
      <c r="BP70" s="11">
        <v>241</v>
      </c>
      <c r="BQ70" s="11">
        <v>229</v>
      </c>
      <c r="BR70" s="11">
        <v>235</v>
      </c>
      <c r="BS70" s="11">
        <v>225</v>
      </c>
      <c r="BT70" s="11">
        <v>207</v>
      </c>
      <c r="BU70" s="11">
        <v>217</v>
      </c>
      <c r="BV70" s="11">
        <v>218</v>
      </c>
      <c r="BW70" s="11">
        <v>209</v>
      </c>
      <c r="BX70" s="11">
        <v>213</v>
      </c>
      <c r="BY70" s="11">
        <v>178</v>
      </c>
      <c r="BZ70" s="11">
        <v>183</v>
      </c>
      <c r="CA70" s="11">
        <v>225</v>
      </c>
      <c r="CB70" s="11">
        <v>261</v>
      </c>
      <c r="CC70" s="11">
        <v>495</v>
      </c>
      <c r="CD70" s="11">
        <v>441</v>
      </c>
      <c r="CE70" s="11">
        <v>419</v>
      </c>
      <c r="CF70" s="11">
        <v>497</v>
      </c>
      <c r="CG70" s="11">
        <v>476</v>
      </c>
      <c r="CH70" s="11">
        <v>523</v>
      </c>
      <c r="CI70" s="11">
        <v>515</v>
      </c>
      <c r="CJ70" s="11">
        <v>627</v>
      </c>
      <c r="CK70" s="11">
        <v>684</v>
      </c>
      <c r="CL70" s="11">
        <v>707</v>
      </c>
      <c r="CM70" s="11" t="e">
        <v>#N/A</v>
      </c>
      <c r="CN70" s="11">
        <v>66</v>
      </c>
      <c r="CO70" s="11">
        <v>59</v>
      </c>
      <c r="CP70" s="11">
        <v>56</v>
      </c>
      <c r="CQ70" s="11">
        <v>61</v>
      </c>
      <c r="CR70" s="11">
        <v>45</v>
      </c>
      <c r="CS70" s="11">
        <v>42</v>
      </c>
      <c r="CT70" s="11">
        <v>42</v>
      </c>
      <c r="CU70" s="11">
        <v>45</v>
      </c>
      <c r="CV70" s="11">
        <v>59</v>
      </c>
      <c r="CW70" s="11">
        <v>44</v>
      </c>
      <c r="CX70" s="11">
        <v>44</v>
      </c>
      <c r="CY70" s="11">
        <v>53</v>
      </c>
      <c r="CZ70">
        <v>43</v>
      </c>
      <c r="DA70" s="11">
        <v>50</v>
      </c>
      <c r="DB70">
        <v>64</v>
      </c>
      <c r="DC70" s="11">
        <v>39</v>
      </c>
      <c r="DD70" s="11">
        <v>55</v>
      </c>
      <c r="DE70" s="11">
        <v>70</v>
      </c>
      <c r="DF70" s="11">
        <v>55</v>
      </c>
      <c r="DG70" s="11">
        <v>72</v>
      </c>
      <c r="DH70" s="11">
        <v>57</v>
      </c>
      <c r="DI70" s="11">
        <v>63</v>
      </c>
      <c r="DJ70" s="11">
        <v>53</v>
      </c>
      <c r="DK70" s="11">
        <v>55</v>
      </c>
      <c r="DL70" s="11">
        <v>65</v>
      </c>
      <c r="DM70" s="11" t="e">
        <v>#N/A</v>
      </c>
      <c r="DN70" s="11">
        <v>52</v>
      </c>
      <c r="DO70" s="11">
        <v>70</v>
      </c>
      <c r="DP70" s="11">
        <v>74</v>
      </c>
      <c r="DQ70" s="11">
        <v>67</v>
      </c>
      <c r="DR70" s="11">
        <v>80</v>
      </c>
      <c r="DS70" s="11">
        <v>69</v>
      </c>
      <c r="DT70" s="11">
        <v>76</v>
      </c>
      <c r="DU70" s="11">
        <v>70</v>
      </c>
      <c r="DV70" s="11">
        <v>63</v>
      </c>
      <c r="DW70" s="11">
        <v>65</v>
      </c>
      <c r="DX70" s="11">
        <v>73</v>
      </c>
      <c r="DY70" s="11">
        <v>81</v>
      </c>
      <c r="DZ70" s="11">
        <v>70</v>
      </c>
      <c r="EA70" s="11">
        <v>70</v>
      </c>
      <c r="EB70" s="11">
        <v>69</v>
      </c>
      <c r="EC70" s="11">
        <v>72</v>
      </c>
      <c r="ED70" s="11">
        <v>87</v>
      </c>
      <c r="EE70" s="11">
        <v>106</v>
      </c>
      <c r="EF70" s="11">
        <v>77</v>
      </c>
      <c r="EG70" s="11">
        <v>92</v>
      </c>
      <c r="EH70" s="11">
        <v>79</v>
      </c>
      <c r="EI70" s="11">
        <v>86</v>
      </c>
      <c r="EJ70" s="11">
        <v>105</v>
      </c>
      <c r="EK70" s="11">
        <v>115</v>
      </c>
      <c r="EL70" s="11">
        <v>96</v>
      </c>
      <c r="EM70" s="11" t="e">
        <v>#N/A</v>
      </c>
      <c r="EN70" s="11">
        <v>378</v>
      </c>
      <c r="EO70" s="11">
        <v>326</v>
      </c>
      <c r="EP70" s="11">
        <v>315</v>
      </c>
      <c r="EQ70" s="11">
        <v>296</v>
      </c>
      <c r="ER70" s="11">
        <v>378</v>
      </c>
      <c r="ES70" s="11">
        <v>302</v>
      </c>
      <c r="ET70" s="11">
        <v>307</v>
      </c>
      <c r="EU70" s="11">
        <v>287</v>
      </c>
      <c r="EV70" s="11">
        <v>328</v>
      </c>
      <c r="EW70" s="11">
        <v>303</v>
      </c>
      <c r="EX70" s="11">
        <v>324</v>
      </c>
      <c r="EY70" s="11">
        <v>331</v>
      </c>
      <c r="EZ70" s="11">
        <v>337</v>
      </c>
      <c r="FA70" s="11">
        <v>398</v>
      </c>
      <c r="FB70" s="11">
        <v>410</v>
      </c>
      <c r="FC70" s="11">
        <v>590</v>
      </c>
      <c r="FD70" s="11">
        <v>472</v>
      </c>
      <c r="FE70" s="11">
        <v>379</v>
      </c>
      <c r="FF70" s="11">
        <v>521</v>
      </c>
      <c r="FG70" s="11">
        <v>460</v>
      </c>
      <c r="FH70" s="11">
        <v>514</v>
      </c>
      <c r="FI70" s="11">
        <v>459</v>
      </c>
      <c r="FJ70" s="11">
        <v>586</v>
      </c>
      <c r="FK70" s="11">
        <v>463</v>
      </c>
      <c r="FL70" s="11">
        <v>413</v>
      </c>
      <c r="FM70" s="11" t="e">
        <v>#N/A</v>
      </c>
      <c r="FN70" s="11">
        <v>318</v>
      </c>
      <c r="FO70" s="11">
        <v>285</v>
      </c>
      <c r="FP70" s="11">
        <v>281</v>
      </c>
      <c r="FQ70" s="11">
        <v>319</v>
      </c>
      <c r="FR70" s="11">
        <v>327</v>
      </c>
      <c r="FS70" s="11">
        <v>302</v>
      </c>
      <c r="FT70" s="11">
        <v>284</v>
      </c>
      <c r="FU70" s="11">
        <v>295</v>
      </c>
      <c r="FV70" s="11">
        <v>324</v>
      </c>
      <c r="FW70" s="11">
        <v>291</v>
      </c>
      <c r="FX70" s="11">
        <v>290</v>
      </c>
      <c r="FY70" s="11">
        <v>295</v>
      </c>
      <c r="FZ70" s="11">
        <v>300</v>
      </c>
      <c r="GA70" s="11">
        <v>323</v>
      </c>
      <c r="GB70" s="11">
        <v>332</v>
      </c>
      <c r="GC70" s="11">
        <v>376</v>
      </c>
      <c r="GD70" s="11">
        <v>509</v>
      </c>
      <c r="GE70" s="11">
        <v>370</v>
      </c>
      <c r="GF70" s="11">
        <v>382</v>
      </c>
      <c r="GG70" s="11">
        <v>451</v>
      </c>
      <c r="GH70" s="11">
        <v>406</v>
      </c>
      <c r="GI70" s="11">
        <v>389</v>
      </c>
      <c r="GJ70" s="11">
        <v>350</v>
      </c>
      <c r="GK70" s="11">
        <v>374</v>
      </c>
      <c r="GL70" s="11">
        <v>385</v>
      </c>
      <c r="GM70" s="11" t="e">
        <v>#N/A</v>
      </c>
      <c r="GN70">
        <v>6974</v>
      </c>
      <c r="GO70">
        <v>7027</v>
      </c>
      <c r="GP70">
        <v>7066</v>
      </c>
      <c r="GQ70">
        <v>7112</v>
      </c>
      <c r="GR70">
        <v>7155</v>
      </c>
      <c r="GS70">
        <v>7193</v>
      </c>
      <c r="GT70">
        <v>7230</v>
      </c>
      <c r="GU70">
        <v>7260</v>
      </c>
      <c r="GV70">
        <v>7294</v>
      </c>
      <c r="GW70">
        <v>7334</v>
      </c>
      <c r="GX70">
        <v>7370</v>
      </c>
      <c r="GY70">
        <v>7399</v>
      </c>
      <c r="GZ70">
        <v>7427</v>
      </c>
      <c r="HA70">
        <v>7454</v>
      </c>
      <c r="HB70">
        <v>7481</v>
      </c>
      <c r="HC70">
        <v>7505</v>
      </c>
      <c r="HD70">
        <v>7522</v>
      </c>
      <c r="HE70">
        <v>7538</v>
      </c>
      <c r="HF70">
        <v>7551</v>
      </c>
      <c r="HG70">
        <v>7563</v>
      </c>
      <c r="HH70">
        <v>7568</v>
      </c>
      <c r="HI70">
        <v>7572</v>
      </c>
      <c r="HJ70">
        <v>7580</v>
      </c>
      <c r="HK70">
        <v>7586</v>
      </c>
      <c r="HL70">
        <v>7585</v>
      </c>
      <c r="HM70">
        <v>7582</v>
      </c>
      <c r="HN70">
        <v>7581</v>
      </c>
      <c r="HO70">
        <v>47.76</v>
      </c>
      <c r="HP70">
        <v>47.75</v>
      </c>
      <c r="HQ70">
        <v>47.81</v>
      </c>
      <c r="HR70">
        <v>47.78</v>
      </c>
      <c r="HS70">
        <v>47.81</v>
      </c>
      <c r="HT70">
        <v>48.01</v>
      </c>
      <c r="HU70">
        <v>48.15</v>
      </c>
      <c r="HV70">
        <v>48.27</v>
      </c>
      <c r="HW70">
        <v>48.45</v>
      </c>
      <c r="HX70">
        <v>48.66</v>
      </c>
      <c r="HY70">
        <v>48.86</v>
      </c>
      <c r="HZ70">
        <v>49.07</v>
      </c>
      <c r="IA70">
        <v>49.22</v>
      </c>
      <c r="IB70">
        <v>49.43</v>
      </c>
      <c r="IC70">
        <v>49.71</v>
      </c>
      <c r="ID70">
        <v>50</v>
      </c>
      <c r="IE70">
        <v>50.34</v>
      </c>
      <c r="IF70">
        <v>50.59</v>
      </c>
      <c r="IG70">
        <v>50.83</v>
      </c>
      <c r="IH70">
        <v>51.08</v>
      </c>
      <c r="II70">
        <v>51.24</v>
      </c>
      <c r="IJ70">
        <v>51.36</v>
      </c>
      <c r="IK70">
        <v>51.5</v>
      </c>
      <c r="IL70">
        <v>51.64</v>
      </c>
      <c r="IM70">
        <v>51.77</v>
      </c>
      <c r="IN70">
        <v>51.87</v>
      </c>
      <c r="IO70">
        <v>52</v>
      </c>
      <c r="IP70">
        <v>54</v>
      </c>
      <c r="IQ70">
        <v>53</v>
      </c>
      <c r="IR70">
        <v>53</v>
      </c>
      <c r="IS70">
        <v>52</v>
      </c>
      <c r="IT70">
        <v>51</v>
      </c>
      <c r="IU70">
        <v>52</v>
      </c>
      <c r="IV70">
        <v>51</v>
      </c>
      <c r="IW70">
        <v>51</v>
      </c>
      <c r="IX70">
        <v>51</v>
      </c>
      <c r="IY70">
        <v>51</v>
      </c>
      <c r="IZ70">
        <v>51</v>
      </c>
      <c r="JA70">
        <v>51</v>
      </c>
      <c r="JB70">
        <v>50</v>
      </c>
      <c r="JC70">
        <v>50</v>
      </c>
      <c r="JD70">
        <v>50</v>
      </c>
      <c r="JE70">
        <v>50</v>
      </c>
      <c r="JF70">
        <v>50</v>
      </c>
      <c r="JG70">
        <v>50</v>
      </c>
      <c r="JH70">
        <v>50</v>
      </c>
      <c r="JI70">
        <v>50</v>
      </c>
      <c r="JJ70">
        <v>50</v>
      </c>
      <c r="JK70">
        <v>50</v>
      </c>
      <c r="JL70">
        <v>51</v>
      </c>
      <c r="JM70">
        <v>51</v>
      </c>
      <c r="JN70">
        <v>51</v>
      </c>
      <c r="JO70">
        <v>52</v>
      </c>
      <c r="JP70">
        <v>52</v>
      </c>
      <c r="JQ70">
        <v>76</v>
      </c>
      <c r="JR70">
        <v>81</v>
      </c>
      <c r="JS70">
        <v>84</v>
      </c>
      <c r="JT70">
        <v>81</v>
      </c>
      <c r="JU70">
        <v>85</v>
      </c>
      <c r="JV70">
        <v>88</v>
      </c>
      <c r="JW70">
        <v>92</v>
      </c>
      <c r="JX70">
        <v>92</v>
      </c>
      <c r="JY70">
        <v>91</v>
      </c>
      <c r="JZ70">
        <v>89</v>
      </c>
      <c r="KA70">
        <v>88</v>
      </c>
      <c r="KB70">
        <v>90</v>
      </c>
      <c r="KC70">
        <v>92</v>
      </c>
      <c r="KD70">
        <v>93</v>
      </c>
      <c r="KE70">
        <v>91</v>
      </c>
      <c r="KF70">
        <v>93</v>
      </c>
      <c r="KG70">
        <v>94</v>
      </c>
      <c r="KH70">
        <v>98</v>
      </c>
      <c r="KI70">
        <v>98</v>
      </c>
      <c r="KJ70">
        <v>101</v>
      </c>
      <c r="KK70">
        <v>107</v>
      </c>
      <c r="KL70">
        <v>110</v>
      </c>
      <c r="KM70">
        <v>111</v>
      </c>
      <c r="KN70">
        <v>112</v>
      </c>
      <c r="KO70">
        <v>116</v>
      </c>
      <c r="KP70">
        <v>119</v>
      </c>
      <c r="KQ70">
        <v>120</v>
      </c>
      <c r="KR70">
        <v>85</v>
      </c>
      <c r="KS70">
        <v>81</v>
      </c>
      <c r="KT70">
        <v>70</v>
      </c>
      <c r="KU70">
        <v>75</v>
      </c>
      <c r="KV70">
        <v>77</v>
      </c>
      <c r="KW70">
        <v>74</v>
      </c>
      <c r="KX70">
        <v>78</v>
      </c>
      <c r="KY70">
        <v>71</v>
      </c>
      <c r="KZ70">
        <v>74</v>
      </c>
      <c r="LA70">
        <v>78</v>
      </c>
      <c r="LB70">
        <v>73</v>
      </c>
      <c r="LC70">
        <v>68</v>
      </c>
      <c r="LD70">
        <v>70</v>
      </c>
      <c r="LE70">
        <v>70</v>
      </c>
      <c r="LF70">
        <v>68</v>
      </c>
      <c r="LG70">
        <v>67</v>
      </c>
      <c r="LH70">
        <v>61</v>
      </c>
      <c r="LI70">
        <v>64</v>
      </c>
      <c r="LJ70">
        <v>61</v>
      </c>
      <c r="LK70">
        <v>63</v>
      </c>
      <c r="LL70">
        <v>62</v>
      </c>
      <c r="LM70">
        <v>64</v>
      </c>
      <c r="LN70">
        <v>68</v>
      </c>
      <c r="LO70">
        <v>67</v>
      </c>
      <c r="LP70">
        <v>64</v>
      </c>
      <c r="LQ70">
        <v>64</v>
      </c>
      <c r="LR70">
        <v>67</v>
      </c>
    </row>
    <row r="71" spans="2:330" x14ac:dyDescent="0.35">
      <c r="B71" s="2" t="s">
        <v>74</v>
      </c>
      <c r="C71" s="1" t="s">
        <v>375</v>
      </c>
      <c r="D71" s="1" t="s">
        <v>185</v>
      </c>
      <c r="E71" s="1">
        <v>5566036</v>
      </c>
      <c r="F71" s="11">
        <v>4277</v>
      </c>
      <c r="G71" s="11">
        <v>3925</v>
      </c>
      <c r="H71" s="11">
        <v>4485</v>
      </c>
      <c r="I71" s="11">
        <v>5147</v>
      </c>
      <c r="J71" t="e">
        <v>#N/A</v>
      </c>
      <c r="K71" t="e">
        <v>#N/A</v>
      </c>
      <c r="L71" s="11">
        <v>59</v>
      </c>
      <c r="M71" s="11">
        <v>113</v>
      </c>
      <c r="N71" s="11">
        <v>6378</v>
      </c>
      <c r="O71" s="11">
        <v>6314</v>
      </c>
      <c r="P71" s="11">
        <v>6317</v>
      </c>
      <c r="Q71" s="11">
        <v>6321</v>
      </c>
      <c r="R71" s="11">
        <v>6316</v>
      </c>
      <c r="S71" s="11">
        <v>6378</v>
      </c>
      <c r="T71" s="11">
        <v>6343</v>
      </c>
      <c r="U71" s="11">
        <v>6330</v>
      </c>
      <c r="V71" s="11">
        <v>6326</v>
      </c>
      <c r="W71" s="11">
        <v>6286</v>
      </c>
      <c r="X71" s="11">
        <v>6289</v>
      </c>
      <c r="Y71" s="11">
        <v>6487</v>
      </c>
      <c r="Z71" s="11">
        <v>6467</v>
      </c>
      <c r="AA71" s="11">
        <v>6515</v>
      </c>
      <c r="AB71" s="11">
        <v>6633</v>
      </c>
      <c r="AC71" s="11">
        <v>6721</v>
      </c>
      <c r="AD71" s="11">
        <v>6745</v>
      </c>
      <c r="AE71" s="11">
        <v>6768</v>
      </c>
      <c r="AF71" s="11">
        <v>6799</v>
      </c>
      <c r="AG71" s="11">
        <v>6744</v>
      </c>
      <c r="AH71" s="11">
        <v>6700</v>
      </c>
      <c r="AI71" s="11">
        <v>6668</v>
      </c>
      <c r="AJ71" s="11">
        <v>6802</v>
      </c>
      <c r="AK71" s="11">
        <v>6930</v>
      </c>
      <c r="AL71" s="11">
        <v>6993</v>
      </c>
      <c r="AM71" s="11" t="e">
        <v>#N/A</v>
      </c>
      <c r="AN71" s="22">
        <v>35.770000000000003</v>
      </c>
      <c r="AO71" s="22">
        <v>36.31</v>
      </c>
      <c r="AP71" s="22">
        <v>37</v>
      </c>
      <c r="AQ71" s="22">
        <v>37.49</v>
      </c>
      <c r="AR71" s="22">
        <v>38.04</v>
      </c>
      <c r="AS71" s="22">
        <v>38.53</v>
      </c>
      <c r="AT71" s="22">
        <v>39.369999999999997</v>
      </c>
      <c r="AU71" s="22">
        <v>39.880000000000003</v>
      </c>
      <c r="AV71" s="22">
        <v>40.74</v>
      </c>
      <c r="AW71" s="22">
        <v>41.59</v>
      </c>
      <c r="AX71" s="22">
        <v>42.19</v>
      </c>
      <c r="AY71" s="22">
        <v>42.81</v>
      </c>
      <c r="AZ71" s="22">
        <v>43.65</v>
      </c>
      <c r="BA71" s="22">
        <v>43.95</v>
      </c>
      <c r="BB71" s="22">
        <v>44.32</v>
      </c>
      <c r="BC71" s="22">
        <v>44.55</v>
      </c>
      <c r="BD71" s="22">
        <v>45.07</v>
      </c>
      <c r="BE71" s="22">
        <v>45.3</v>
      </c>
      <c r="BF71" s="22">
        <v>45.33</v>
      </c>
      <c r="BG71" s="22">
        <v>45.99</v>
      </c>
      <c r="BH71" s="22">
        <v>46.41</v>
      </c>
      <c r="BI71" s="22">
        <v>46.57</v>
      </c>
      <c r="BJ71" s="22">
        <v>45.49</v>
      </c>
      <c r="BK71" s="22">
        <v>45.15</v>
      </c>
      <c r="BL71" s="22">
        <v>45.43</v>
      </c>
      <c r="BM71" s="22" t="e">
        <v>#N/A</v>
      </c>
      <c r="BN71" s="11">
        <v>417</v>
      </c>
      <c r="BO71" s="11">
        <v>408</v>
      </c>
      <c r="BP71" s="11">
        <v>384</v>
      </c>
      <c r="BQ71" s="11">
        <v>390</v>
      </c>
      <c r="BR71" s="11">
        <v>390</v>
      </c>
      <c r="BS71" s="11">
        <v>403</v>
      </c>
      <c r="BT71" s="11">
        <v>348</v>
      </c>
      <c r="BU71" s="11">
        <v>332</v>
      </c>
      <c r="BV71" s="11">
        <v>338</v>
      </c>
      <c r="BW71" s="11">
        <v>297</v>
      </c>
      <c r="BX71" s="11">
        <v>311</v>
      </c>
      <c r="BY71" s="11">
        <v>314</v>
      </c>
      <c r="BZ71" s="11">
        <v>333</v>
      </c>
      <c r="CA71" s="11">
        <v>365</v>
      </c>
      <c r="CB71" s="11">
        <v>425</v>
      </c>
      <c r="CC71" s="11">
        <v>543</v>
      </c>
      <c r="CD71" s="11">
        <v>561</v>
      </c>
      <c r="CE71" s="11">
        <v>565</v>
      </c>
      <c r="CF71" s="11">
        <v>629</v>
      </c>
      <c r="CG71" s="11">
        <v>595</v>
      </c>
      <c r="CH71" s="11">
        <v>600</v>
      </c>
      <c r="CI71" s="11">
        <v>582</v>
      </c>
      <c r="CJ71" s="11">
        <v>649</v>
      </c>
      <c r="CK71" s="11">
        <v>733</v>
      </c>
      <c r="CL71" s="11">
        <v>730</v>
      </c>
      <c r="CM71" s="11" t="e">
        <v>#N/A</v>
      </c>
      <c r="CN71" s="11">
        <v>89</v>
      </c>
      <c r="CO71" s="11">
        <v>91</v>
      </c>
      <c r="CP71" s="11">
        <v>85</v>
      </c>
      <c r="CQ71" s="11">
        <v>67</v>
      </c>
      <c r="CR71" s="11">
        <v>80</v>
      </c>
      <c r="CS71" s="11">
        <v>75</v>
      </c>
      <c r="CT71" s="11">
        <v>69</v>
      </c>
      <c r="CU71" s="11">
        <v>63</v>
      </c>
      <c r="CV71" s="11">
        <v>58</v>
      </c>
      <c r="CW71" s="11">
        <v>74</v>
      </c>
      <c r="CX71" s="11">
        <v>64</v>
      </c>
      <c r="CY71" s="11">
        <v>49</v>
      </c>
      <c r="CZ71">
        <v>56</v>
      </c>
      <c r="DA71" s="11">
        <v>59</v>
      </c>
      <c r="DB71">
        <v>65</v>
      </c>
      <c r="DC71" s="11">
        <v>63</v>
      </c>
      <c r="DD71" s="11">
        <v>53</v>
      </c>
      <c r="DE71" s="11">
        <v>63</v>
      </c>
      <c r="DF71" s="11">
        <v>64</v>
      </c>
      <c r="DG71" s="11">
        <v>65</v>
      </c>
      <c r="DH71" s="11">
        <v>56</v>
      </c>
      <c r="DI71" s="11">
        <v>66</v>
      </c>
      <c r="DJ71" s="11">
        <v>69</v>
      </c>
      <c r="DK71" s="11">
        <v>68</v>
      </c>
      <c r="DL71" s="11">
        <v>76</v>
      </c>
      <c r="DM71" s="11" t="e">
        <v>#N/A</v>
      </c>
      <c r="DN71" s="11">
        <v>48</v>
      </c>
      <c r="DO71" s="11">
        <v>51</v>
      </c>
      <c r="DP71" s="11">
        <v>41</v>
      </c>
      <c r="DQ71" s="11">
        <v>65</v>
      </c>
      <c r="DR71" s="11">
        <v>48</v>
      </c>
      <c r="DS71" s="11">
        <v>53</v>
      </c>
      <c r="DT71" s="11">
        <v>44</v>
      </c>
      <c r="DU71" s="11">
        <v>48</v>
      </c>
      <c r="DV71" s="11">
        <v>38</v>
      </c>
      <c r="DW71" s="11">
        <v>39</v>
      </c>
      <c r="DX71" s="11">
        <v>43</v>
      </c>
      <c r="DY71" s="11">
        <v>48</v>
      </c>
      <c r="DZ71" s="11">
        <v>36</v>
      </c>
      <c r="EA71" s="11">
        <v>51</v>
      </c>
      <c r="EB71" s="11">
        <v>46</v>
      </c>
      <c r="EC71" s="11">
        <v>37</v>
      </c>
      <c r="ED71" s="11">
        <v>45</v>
      </c>
      <c r="EE71" s="11">
        <v>55</v>
      </c>
      <c r="EF71" s="11">
        <v>53</v>
      </c>
      <c r="EG71" s="11">
        <v>48</v>
      </c>
      <c r="EH71" s="11">
        <v>52</v>
      </c>
      <c r="EI71" s="11">
        <v>65</v>
      </c>
      <c r="EJ71" s="11">
        <v>64</v>
      </c>
      <c r="EK71" s="11">
        <v>65</v>
      </c>
      <c r="EL71" s="11">
        <v>43</v>
      </c>
      <c r="EM71" s="11" t="e">
        <v>#N/A</v>
      </c>
      <c r="EN71" s="11">
        <v>315</v>
      </c>
      <c r="EO71" s="11">
        <v>266</v>
      </c>
      <c r="EP71" s="11">
        <v>347</v>
      </c>
      <c r="EQ71" s="11">
        <v>326</v>
      </c>
      <c r="ER71" s="11">
        <v>320</v>
      </c>
      <c r="ES71" s="11">
        <v>335</v>
      </c>
      <c r="ET71" s="11">
        <v>258</v>
      </c>
      <c r="EU71" s="11">
        <v>292</v>
      </c>
      <c r="EV71" s="11">
        <v>278</v>
      </c>
      <c r="EW71" s="11">
        <v>268</v>
      </c>
      <c r="EX71" s="11">
        <v>324</v>
      </c>
      <c r="EY71" s="11">
        <v>305</v>
      </c>
      <c r="EZ71" s="11">
        <v>308</v>
      </c>
      <c r="FA71" s="11">
        <v>398</v>
      </c>
      <c r="FB71" s="11">
        <v>428</v>
      </c>
      <c r="FC71" s="11">
        <v>453</v>
      </c>
      <c r="FD71" s="11">
        <v>413</v>
      </c>
      <c r="FE71" s="11">
        <v>448</v>
      </c>
      <c r="FF71" s="11">
        <v>402</v>
      </c>
      <c r="FG71" s="11">
        <v>345</v>
      </c>
      <c r="FH71" s="11">
        <v>309</v>
      </c>
      <c r="FI71" s="11">
        <v>359</v>
      </c>
      <c r="FJ71" s="11">
        <v>494</v>
      </c>
      <c r="FK71" s="11">
        <v>495</v>
      </c>
      <c r="FL71" s="11">
        <v>436</v>
      </c>
      <c r="FM71" s="11" t="e">
        <v>#N/A</v>
      </c>
      <c r="FN71" s="11">
        <v>369</v>
      </c>
      <c r="FO71" s="11">
        <v>370</v>
      </c>
      <c r="FP71" s="11">
        <v>388</v>
      </c>
      <c r="FQ71" s="11">
        <v>324</v>
      </c>
      <c r="FR71" s="11">
        <v>357</v>
      </c>
      <c r="FS71" s="11">
        <v>295</v>
      </c>
      <c r="FT71" s="11">
        <v>318</v>
      </c>
      <c r="FU71" s="11">
        <v>320</v>
      </c>
      <c r="FV71" s="11">
        <v>302</v>
      </c>
      <c r="FW71" s="11">
        <v>342</v>
      </c>
      <c r="FX71" s="11">
        <v>336</v>
      </c>
      <c r="FY71" s="11">
        <v>301</v>
      </c>
      <c r="FZ71" s="11">
        <v>351</v>
      </c>
      <c r="GA71" s="11">
        <v>361</v>
      </c>
      <c r="GB71" s="11">
        <v>328</v>
      </c>
      <c r="GC71" s="11">
        <v>393</v>
      </c>
      <c r="GD71" s="11">
        <v>397</v>
      </c>
      <c r="GE71" s="11">
        <v>436</v>
      </c>
      <c r="GF71" s="11">
        <v>381</v>
      </c>
      <c r="GG71" s="11">
        <v>417</v>
      </c>
      <c r="GH71" s="11">
        <v>361</v>
      </c>
      <c r="GI71" s="11">
        <v>394</v>
      </c>
      <c r="GJ71" s="11">
        <v>361</v>
      </c>
      <c r="GK71" s="11">
        <v>374</v>
      </c>
      <c r="GL71" s="11">
        <v>405</v>
      </c>
      <c r="GM71" s="11" t="e">
        <v>#N/A</v>
      </c>
      <c r="GN71">
        <v>6929</v>
      </c>
      <c r="GO71">
        <v>6945</v>
      </c>
      <c r="GP71">
        <v>6947</v>
      </c>
      <c r="GQ71">
        <v>6946</v>
      </c>
      <c r="GR71">
        <v>6948</v>
      </c>
      <c r="GS71">
        <v>6944</v>
      </c>
      <c r="GT71">
        <v>6941</v>
      </c>
      <c r="GU71">
        <v>6936</v>
      </c>
      <c r="GV71">
        <v>6929</v>
      </c>
      <c r="GW71">
        <v>6926</v>
      </c>
      <c r="GX71">
        <v>6921</v>
      </c>
      <c r="GY71">
        <v>6911</v>
      </c>
      <c r="GZ71">
        <v>6906</v>
      </c>
      <c r="HA71">
        <v>6903</v>
      </c>
      <c r="HB71">
        <v>6895</v>
      </c>
      <c r="HC71">
        <v>6887</v>
      </c>
      <c r="HD71">
        <v>6876</v>
      </c>
      <c r="HE71">
        <v>6873</v>
      </c>
      <c r="HF71">
        <v>6859</v>
      </c>
      <c r="HG71">
        <v>6839</v>
      </c>
      <c r="HH71">
        <v>6823</v>
      </c>
      <c r="HI71">
        <v>6804</v>
      </c>
      <c r="HJ71">
        <v>6787</v>
      </c>
      <c r="HK71">
        <v>6768</v>
      </c>
      <c r="HL71">
        <v>6756</v>
      </c>
      <c r="HM71">
        <v>6738</v>
      </c>
      <c r="HN71">
        <v>6722</v>
      </c>
      <c r="HO71">
        <v>45.36</v>
      </c>
      <c r="HP71">
        <v>45.47</v>
      </c>
      <c r="HQ71">
        <v>45.54</v>
      </c>
      <c r="HR71">
        <v>45.68</v>
      </c>
      <c r="HS71">
        <v>45.83</v>
      </c>
      <c r="HT71">
        <v>45.93</v>
      </c>
      <c r="HU71">
        <v>45.91</v>
      </c>
      <c r="HV71">
        <v>45.98</v>
      </c>
      <c r="HW71">
        <v>46.18</v>
      </c>
      <c r="HX71">
        <v>46.26</v>
      </c>
      <c r="HY71">
        <v>46.44</v>
      </c>
      <c r="HZ71">
        <v>46.66</v>
      </c>
      <c r="IA71">
        <v>46.85</v>
      </c>
      <c r="IB71">
        <v>47.15</v>
      </c>
      <c r="IC71">
        <v>47.31</v>
      </c>
      <c r="ID71">
        <v>47.42</v>
      </c>
      <c r="IE71">
        <v>47.54</v>
      </c>
      <c r="IF71">
        <v>47.71</v>
      </c>
      <c r="IG71">
        <v>47.79</v>
      </c>
      <c r="IH71">
        <v>47.88</v>
      </c>
      <c r="II71">
        <v>47.99</v>
      </c>
      <c r="IJ71">
        <v>48.11</v>
      </c>
      <c r="IK71">
        <v>48.22</v>
      </c>
      <c r="IL71">
        <v>48.3</v>
      </c>
      <c r="IM71">
        <v>48.36</v>
      </c>
      <c r="IN71">
        <v>48.38</v>
      </c>
      <c r="IO71">
        <v>48.37</v>
      </c>
      <c r="IP71">
        <v>72</v>
      </c>
      <c r="IQ71">
        <v>72</v>
      </c>
      <c r="IR71">
        <v>72</v>
      </c>
      <c r="IS71">
        <v>72</v>
      </c>
      <c r="IT71">
        <v>70</v>
      </c>
      <c r="IU71">
        <v>70</v>
      </c>
      <c r="IV71">
        <v>70</v>
      </c>
      <c r="IW71">
        <v>70</v>
      </c>
      <c r="IX71">
        <v>70</v>
      </c>
      <c r="IY71">
        <v>70</v>
      </c>
      <c r="IZ71">
        <v>68</v>
      </c>
      <c r="JA71">
        <v>68</v>
      </c>
      <c r="JB71">
        <v>67</v>
      </c>
      <c r="JC71">
        <v>66</v>
      </c>
      <c r="JD71">
        <v>66</v>
      </c>
      <c r="JE71">
        <v>64</v>
      </c>
      <c r="JF71">
        <v>64</v>
      </c>
      <c r="JG71">
        <v>64</v>
      </c>
      <c r="JH71">
        <v>63</v>
      </c>
      <c r="JI71">
        <v>63</v>
      </c>
      <c r="JJ71">
        <v>63</v>
      </c>
      <c r="JK71">
        <v>63</v>
      </c>
      <c r="JL71">
        <v>64</v>
      </c>
      <c r="JM71">
        <v>64</v>
      </c>
      <c r="JN71">
        <v>64</v>
      </c>
      <c r="JO71">
        <v>65</v>
      </c>
      <c r="JP71">
        <v>66</v>
      </c>
      <c r="JQ71">
        <v>59</v>
      </c>
      <c r="JR71">
        <v>57</v>
      </c>
      <c r="JS71">
        <v>60</v>
      </c>
      <c r="JT71">
        <v>58</v>
      </c>
      <c r="JU71">
        <v>62</v>
      </c>
      <c r="JV71">
        <v>64</v>
      </c>
      <c r="JW71">
        <v>62</v>
      </c>
      <c r="JX71">
        <v>66</v>
      </c>
      <c r="JY71">
        <v>65</v>
      </c>
      <c r="JZ71">
        <v>67</v>
      </c>
      <c r="KA71">
        <v>63</v>
      </c>
      <c r="KB71">
        <v>65</v>
      </c>
      <c r="KC71">
        <v>61</v>
      </c>
      <c r="KD71">
        <v>63</v>
      </c>
      <c r="KE71">
        <v>62</v>
      </c>
      <c r="KF71">
        <v>67</v>
      </c>
      <c r="KG71">
        <v>65</v>
      </c>
      <c r="KH71">
        <v>60</v>
      </c>
      <c r="KI71">
        <v>68</v>
      </c>
      <c r="KJ71">
        <v>70</v>
      </c>
      <c r="KK71">
        <v>68</v>
      </c>
      <c r="KL71">
        <v>70</v>
      </c>
      <c r="KM71">
        <v>70</v>
      </c>
      <c r="KN71">
        <v>70</v>
      </c>
      <c r="KO71">
        <v>71</v>
      </c>
      <c r="KP71">
        <v>74</v>
      </c>
      <c r="KQ71">
        <v>74</v>
      </c>
      <c r="KR71">
        <v>-14</v>
      </c>
      <c r="KS71">
        <v>1</v>
      </c>
      <c r="KT71">
        <v>-10</v>
      </c>
      <c r="KU71">
        <v>-15</v>
      </c>
      <c r="KV71">
        <v>-6</v>
      </c>
      <c r="KW71">
        <v>-10</v>
      </c>
      <c r="KX71">
        <v>-11</v>
      </c>
      <c r="KY71">
        <v>-9</v>
      </c>
      <c r="KZ71">
        <v>-12</v>
      </c>
      <c r="LA71">
        <v>-6</v>
      </c>
      <c r="LB71">
        <v>-10</v>
      </c>
      <c r="LC71">
        <v>-13</v>
      </c>
      <c r="LD71">
        <v>-11</v>
      </c>
      <c r="LE71">
        <v>-6</v>
      </c>
      <c r="LF71">
        <v>-12</v>
      </c>
      <c r="LG71">
        <v>-5</v>
      </c>
      <c r="LH71">
        <v>-10</v>
      </c>
      <c r="LI71">
        <v>-7</v>
      </c>
      <c r="LJ71">
        <v>-9</v>
      </c>
      <c r="LK71">
        <v>-13</v>
      </c>
      <c r="LL71">
        <v>-11</v>
      </c>
      <c r="LM71">
        <v>-12</v>
      </c>
      <c r="LN71">
        <v>-11</v>
      </c>
      <c r="LO71">
        <v>-13</v>
      </c>
      <c r="LP71">
        <v>-5</v>
      </c>
      <c r="LQ71">
        <v>-9</v>
      </c>
      <c r="LR71">
        <v>-8</v>
      </c>
    </row>
    <row r="72" spans="2:330" x14ac:dyDescent="0.35">
      <c r="B72" s="2" t="s">
        <v>75</v>
      </c>
      <c r="C72" s="1" t="s">
        <v>376</v>
      </c>
      <c r="D72" s="1" t="s">
        <v>186</v>
      </c>
      <c r="E72" s="1">
        <v>5566040</v>
      </c>
      <c r="F72" s="11">
        <v>19365</v>
      </c>
      <c r="G72" s="11">
        <v>20718</v>
      </c>
      <c r="H72" s="11">
        <v>21313</v>
      </c>
      <c r="I72" s="11">
        <v>20215</v>
      </c>
      <c r="J72" t="e">
        <v>#N/A</v>
      </c>
      <c r="K72" t="e">
        <v>#N/A</v>
      </c>
      <c r="L72" s="11">
        <v>514</v>
      </c>
      <c r="M72" s="11">
        <v>1151</v>
      </c>
      <c r="N72" s="11">
        <v>22052</v>
      </c>
      <c r="O72" s="11">
        <v>22259</v>
      </c>
      <c r="P72" s="11">
        <v>22387</v>
      </c>
      <c r="Q72" s="11">
        <v>22543</v>
      </c>
      <c r="R72" s="11">
        <v>22471</v>
      </c>
      <c r="S72" s="11">
        <v>22359</v>
      </c>
      <c r="T72" s="11">
        <v>22277</v>
      </c>
      <c r="U72" s="11">
        <v>22340</v>
      </c>
      <c r="V72" s="11">
        <v>22355</v>
      </c>
      <c r="W72" s="11">
        <v>22315</v>
      </c>
      <c r="X72" s="11">
        <v>22234</v>
      </c>
      <c r="Y72" s="11">
        <v>21843</v>
      </c>
      <c r="Z72" s="11">
        <v>21867</v>
      </c>
      <c r="AA72" s="11">
        <v>21978</v>
      </c>
      <c r="AB72" s="11">
        <v>22056</v>
      </c>
      <c r="AC72" s="11">
        <v>22461</v>
      </c>
      <c r="AD72" s="11">
        <v>22530</v>
      </c>
      <c r="AE72" s="11">
        <v>22626</v>
      </c>
      <c r="AF72" s="11">
        <v>22641</v>
      </c>
      <c r="AG72" s="11">
        <v>22660</v>
      </c>
      <c r="AH72" s="11">
        <v>22511</v>
      </c>
      <c r="AI72" s="11">
        <v>22527</v>
      </c>
      <c r="AJ72" s="11">
        <v>22557</v>
      </c>
      <c r="AK72" s="11">
        <v>22643</v>
      </c>
      <c r="AL72" s="11">
        <v>22557</v>
      </c>
      <c r="AM72" s="11" t="e">
        <v>#N/A</v>
      </c>
      <c r="AN72" s="22">
        <v>40.840000000000003</v>
      </c>
      <c r="AO72" s="22">
        <v>41.08</v>
      </c>
      <c r="AP72" s="22">
        <v>41.42</v>
      </c>
      <c r="AQ72" s="22">
        <v>41.7</v>
      </c>
      <c r="AR72" s="22">
        <v>42</v>
      </c>
      <c r="AS72" s="22">
        <v>42.33</v>
      </c>
      <c r="AT72" s="22">
        <v>42.84</v>
      </c>
      <c r="AU72" s="22">
        <v>43.24</v>
      </c>
      <c r="AV72" s="22">
        <v>43.78</v>
      </c>
      <c r="AW72" s="22">
        <v>44.11</v>
      </c>
      <c r="AX72" s="22">
        <v>44.41</v>
      </c>
      <c r="AY72" s="22">
        <v>45.56</v>
      </c>
      <c r="AZ72" s="22">
        <v>46.07</v>
      </c>
      <c r="BA72" s="22">
        <v>46.35</v>
      </c>
      <c r="BB72" s="22">
        <v>46.58</v>
      </c>
      <c r="BC72" s="22">
        <v>46.37</v>
      </c>
      <c r="BD72" s="22">
        <v>46.35</v>
      </c>
      <c r="BE72" s="22">
        <v>46.54</v>
      </c>
      <c r="BF72" s="22">
        <v>46.63</v>
      </c>
      <c r="BG72" s="22">
        <v>46.76</v>
      </c>
      <c r="BH72" s="22">
        <v>46.99</v>
      </c>
      <c r="BI72" s="22">
        <v>46.79</v>
      </c>
      <c r="BJ72" s="22">
        <v>46.28</v>
      </c>
      <c r="BK72" s="22">
        <v>45.91</v>
      </c>
      <c r="BL72" s="22">
        <v>45.8</v>
      </c>
      <c r="BM72" s="22" t="e">
        <v>#N/A</v>
      </c>
      <c r="BN72" s="11">
        <v>2043</v>
      </c>
      <c r="BO72" s="11">
        <v>1969</v>
      </c>
      <c r="BP72" s="11">
        <v>2019</v>
      </c>
      <c r="BQ72" s="11">
        <v>2051</v>
      </c>
      <c r="BR72" s="11">
        <v>2024</v>
      </c>
      <c r="BS72" s="11">
        <v>1938</v>
      </c>
      <c r="BT72" s="11">
        <v>1863</v>
      </c>
      <c r="BU72" s="11">
        <v>1892</v>
      </c>
      <c r="BV72" s="11">
        <v>1892</v>
      </c>
      <c r="BW72" s="11">
        <v>1861</v>
      </c>
      <c r="BX72" s="11">
        <v>1852</v>
      </c>
      <c r="BY72" s="11">
        <v>1672</v>
      </c>
      <c r="BZ72" s="11">
        <v>1763</v>
      </c>
      <c r="CA72" s="11">
        <v>1880</v>
      </c>
      <c r="CB72" s="11">
        <v>2088</v>
      </c>
      <c r="CC72" s="11">
        <v>2619</v>
      </c>
      <c r="CD72" s="11">
        <v>2841</v>
      </c>
      <c r="CE72" s="11">
        <v>2999</v>
      </c>
      <c r="CF72" s="11">
        <v>3152</v>
      </c>
      <c r="CG72" s="11">
        <v>3288</v>
      </c>
      <c r="CH72" s="11">
        <v>3332</v>
      </c>
      <c r="CI72" s="11">
        <v>3528</v>
      </c>
      <c r="CJ72" s="11">
        <v>3649</v>
      </c>
      <c r="CK72" s="11">
        <v>3877</v>
      </c>
      <c r="CL72" s="11">
        <v>3917</v>
      </c>
      <c r="CM72" s="11" t="e">
        <v>#N/A</v>
      </c>
      <c r="CN72" s="11">
        <v>231</v>
      </c>
      <c r="CO72" s="11">
        <v>245</v>
      </c>
      <c r="CP72" s="11">
        <v>234</v>
      </c>
      <c r="CQ72" s="11">
        <v>222</v>
      </c>
      <c r="CR72" s="11">
        <v>196</v>
      </c>
      <c r="CS72" s="11">
        <v>192</v>
      </c>
      <c r="CT72" s="11">
        <v>187</v>
      </c>
      <c r="CU72" s="11">
        <v>196</v>
      </c>
      <c r="CV72" s="11">
        <v>188</v>
      </c>
      <c r="CW72" s="11">
        <v>177</v>
      </c>
      <c r="CX72" s="11">
        <v>184</v>
      </c>
      <c r="CY72" s="11">
        <v>174</v>
      </c>
      <c r="CZ72">
        <v>164</v>
      </c>
      <c r="DA72" s="11">
        <v>173</v>
      </c>
      <c r="DB72">
        <v>182</v>
      </c>
      <c r="DC72" s="11">
        <v>192</v>
      </c>
      <c r="DD72" s="11">
        <v>219</v>
      </c>
      <c r="DE72" s="11">
        <v>201</v>
      </c>
      <c r="DF72" s="11">
        <v>195</v>
      </c>
      <c r="DG72" s="11">
        <v>203</v>
      </c>
      <c r="DH72" s="11">
        <v>184</v>
      </c>
      <c r="DI72" s="11">
        <v>204</v>
      </c>
      <c r="DJ72" s="11">
        <v>205</v>
      </c>
      <c r="DK72" s="11">
        <v>187</v>
      </c>
      <c r="DL72" s="11">
        <v>179</v>
      </c>
      <c r="DM72" s="11" t="e">
        <v>#N/A</v>
      </c>
      <c r="DN72" s="11">
        <v>264</v>
      </c>
      <c r="DO72" s="11">
        <v>227</v>
      </c>
      <c r="DP72" s="11">
        <v>277</v>
      </c>
      <c r="DQ72" s="11">
        <v>260</v>
      </c>
      <c r="DR72" s="11">
        <v>265</v>
      </c>
      <c r="DS72" s="11">
        <v>276</v>
      </c>
      <c r="DT72" s="11">
        <v>251</v>
      </c>
      <c r="DU72" s="11">
        <v>245</v>
      </c>
      <c r="DV72" s="11">
        <v>245</v>
      </c>
      <c r="DW72" s="11">
        <v>252</v>
      </c>
      <c r="DX72" s="11">
        <v>250</v>
      </c>
      <c r="DY72" s="11">
        <v>257</v>
      </c>
      <c r="DZ72" s="11">
        <v>259</v>
      </c>
      <c r="EA72" s="11">
        <v>224</v>
      </c>
      <c r="EB72" s="11">
        <v>240</v>
      </c>
      <c r="EC72" s="11">
        <v>261</v>
      </c>
      <c r="ED72" s="11">
        <v>288</v>
      </c>
      <c r="EE72" s="11">
        <v>250</v>
      </c>
      <c r="EF72" s="11">
        <v>279</v>
      </c>
      <c r="EG72" s="11">
        <v>271</v>
      </c>
      <c r="EH72" s="11">
        <v>276</v>
      </c>
      <c r="EI72" s="11">
        <v>280</v>
      </c>
      <c r="EJ72" s="11">
        <v>300</v>
      </c>
      <c r="EK72" s="11">
        <v>299</v>
      </c>
      <c r="EL72" s="11">
        <v>272</v>
      </c>
      <c r="EM72" s="11" t="e">
        <v>#N/A</v>
      </c>
      <c r="EN72" s="11">
        <v>1020</v>
      </c>
      <c r="EO72" s="11">
        <v>1098</v>
      </c>
      <c r="EP72" s="11">
        <v>1061</v>
      </c>
      <c r="EQ72" s="11">
        <v>1061</v>
      </c>
      <c r="ER72" s="11">
        <v>944</v>
      </c>
      <c r="ES72" s="11">
        <v>892</v>
      </c>
      <c r="ET72" s="11">
        <v>844</v>
      </c>
      <c r="EU72" s="11">
        <v>967</v>
      </c>
      <c r="EV72" s="11">
        <v>982</v>
      </c>
      <c r="EW72" s="11">
        <v>1017</v>
      </c>
      <c r="EX72" s="11">
        <v>882</v>
      </c>
      <c r="EY72" s="11">
        <v>1022</v>
      </c>
      <c r="EZ72" s="11">
        <v>1130</v>
      </c>
      <c r="FA72" s="11">
        <v>1264</v>
      </c>
      <c r="FB72" s="11">
        <v>1361</v>
      </c>
      <c r="FC72" s="11">
        <v>1912</v>
      </c>
      <c r="FD72" s="11">
        <v>2067</v>
      </c>
      <c r="FE72" s="11">
        <v>1711</v>
      </c>
      <c r="FF72" s="11">
        <v>1711</v>
      </c>
      <c r="FG72" s="11">
        <v>1631</v>
      </c>
      <c r="FH72" s="11">
        <v>1375</v>
      </c>
      <c r="FI72" s="11">
        <v>1525</v>
      </c>
      <c r="FJ72" s="11">
        <v>2012</v>
      </c>
      <c r="FK72" s="11">
        <v>1583</v>
      </c>
      <c r="FL72" s="11">
        <v>1621</v>
      </c>
      <c r="FM72" s="11" t="e">
        <v>#N/A</v>
      </c>
      <c r="FN72" s="11">
        <v>977</v>
      </c>
      <c r="FO72" s="11">
        <v>909</v>
      </c>
      <c r="FP72" s="11">
        <v>890</v>
      </c>
      <c r="FQ72" s="11">
        <v>867</v>
      </c>
      <c r="FR72" s="11">
        <v>947</v>
      </c>
      <c r="FS72" s="11">
        <v>923</v>
      </c>
      <c r="FT72" s="11">
        <v>861</v>
      </c>
      <c r="FU72" s="11">
        <v>855</v>
      </c>
      <c r="FV72" s="11">
        <v>911</v>
      </c>
      <c r="FW72" s="11">
        <v>981</v>
      </c>
      <c r="FX72" s="11">
        <v>898</v>
      </c>
      <c r="FY72" s="11">
        <v>1001</v>
      </c>
      <c r="FZ72" s="11">
        <v>1014</v>
      </c>
      <c r="GA72" s="11">
        <v>1104</v>
      </c>
      <c r="GB72" s="11">
        <v>1237</v>
      </c>
      <c r="GC72" s="11">
        <v>1436</v>
      </c>
      <c r="GD72" s="11">
        <v>1923</v>
      </c>
      <c r="GE72" s="11">
        <v>1563</v>
      </c>
      <c r="GF72" s="11">
        <v>1610</v>
      </c>
      <c r="GG72" s="11">
        <v>1533</v>
      </c>
      <c r="GH72" s="11">
        <v>1427</v>
      </c>
      <c r="GI72" s="11">
        <v>1433</v>
      </c>
      <c r="GJ72" s="11">
        <v>1462</v>
      </c>
      <c r="GK72" s="11">
        <v>1379</v>
      </c>
      <c r="GL72" s="11">
        <v>1550</v>
      </c>
      <c r="GM72" s="11" t="e">
        <v>#N/A</v>
      </c>
      <c r="GN72">
        <v>22646</v>
      </c>
      <c r="GO72">
        <v>22652</v>
      </c>
      <c r="GP72">
        <v>22630</v>
      </c>
      <c r="GQ72">
        <v>22631</v>
      </c>
      <c r="GR72">
        <v>22621</v>
      </c>
      <c r="GS72">
        <v>22611</v>
      </c>
      <c r="GT72">
        <v>22602</v>
      </c>
      <c r="GU72">
        <v>22599</v>
      </c>
      <c r="GV72">
        <v>22598</v>
      </c>
      <c r="GW72">
        <v>22594</v>
      </c>
      <c r="GX72">
        <v>22592</v>
      </c>
      <c r="GY72">
        <v>22560</v>
      </c>
      <c r="GZ72">
        <v>22527</v>
      </c>
      <c r="HA72">
        <v>22494</v>
      </c>
      <c r="HB72">
        <v>22458</v>
      </c>
      <c r="HC72">
        <v>22421</v>
      </c>
      <c r="HD72">
        <v>22377</v>
      </c>
      <c r="HE72">
        <v>22329</v>
      </c>
      <c r="HF72">
        <v>22286</v>
      </c>
      <c r="HG72">
        <v>22233</v>
      </c>
      <c r="HH72">
        <v>22179</v>
      </c>
      <c r="HI72">
        <v>22125</v>
      </c>
      <c r="HJ72">
        <v>22069</v>
      </c>
      <c r="HK72">
        <v>22010</v>
      </c>
      <c r="HL72">
        <v>21946</v>
      </c>
      <c r="HM72">
        <v>21875</v>
      </c>
      <c r="HN72">
        <v>21807</v>
      </c>
      <c r="HO72">
        <v>46.02</v>
      </c>
      <c r="HP72">
        <v>46.03</v>
      </c>
      <c r="HQ72">
        <v>46.15</v>
      </c>
      <c r="HR72">
        <v>46.34</v>
      </c>
      <c r="HS72">
        <v>46.53</v>
      </c>
      <c r="HT72">
        <v>46.7</v>
      </c>
      <c r="HU72">
        <v>46.84</v>
      </c>
      <c r="HV72">
        <v>47.01</v>
      </c>
      <c r="HW72">
        <v>47.23</v>
      </c>
      <c r="HX72">
        <v>47.44</v>
      </c>
      <c r="HY72">
        <v>47.64</v>
      </c>
      <c r="HZ72">
        <v>47.86</v>
      </c>
      <c r="IA72">
        <v>48.13</v>
      </c>
      <c r="IB72">
        <v>48.36</v>
      </c>
      <c r="IC72">
        <v>48.57</v>
      </c>
      <c r="ID72">
        <v>48.79</v>
      </c>
      <c r="IE72">
        <v>49</v>
      </c>
      <c r="IF72">
        <v>49.2</v>
      </c>
      <c r="IG72">
        <v>49.35</v>
      </c>
      <c r="IH72">
        <v>49.46</v>
      </c>
      <c r="II72">
        <v>49.56</v>
      </c>
      <c r="IJ72">
        <v>49.67</v>
      </c>
      <c r="IK72">
        <v>49.78</v>
      </c>
      <c r="IL72">
        <v>49.91</v>
      </c>
      <c r="IM72">
        <v>50.02</v>
      </c>
      <c r="IN72">
        <v>50.1</v>
      </c>
      <c r="IO72">
        <v>50.16</v>
      </c>
      <c r="IP72">
        <v>187</v>
      </c>
      <c r="IQ72">
        <v>191</v>
      </c>
      <c r="IR72">
        <v>193</v>
      </c>
      <c r="IS72">
        <v>193</v>
      </c>
      <c r="IT72">
        <v>189</v>
      </c>
      <c r="IU72">
        <v>187</v>
      </c>
      <c r="IV72">
        <v>185</v>
      </c>
      <c r="IW72">
        <v>183</v>
      </c>
      <c r="IX72">
        <v>181</v>
      </c>
      <c r="IY72">
        <v>179</v>
      </c>
      <c r="IZ72">
        <v>179</v>
      </c>
      <c r="JA72">
        <v>177</v>
      </c>
      <c r="JB72">
        <v>175</v>
      </c>
      <c r="JC72">
        <v>173</v>
      </c>
      <c r="JD72">
        <v>173</v>
      </c>
      <c r="JE72">
        <v>171</v>
      </c>
      <c r="JF72">
        <v>170</v>
      </c>
      <c r="JG72">
        <v>169</v>
      </c>
      <c r="JH72">
        <v>169</v>
      </c>
      <c r="JI72">
        <v>169</v>
      </c>
      <c r="JJ72">
        <v>169</v>
      </c>
      <c r="JK72">
        <v>169</v>
      </c>
      <c r="JL72">
        <v>171</v>
      </c>
      <c r="JM72">
        <v>171</v>
      </c>
      <c r="JN72">
        <v>171</v>
      </c>
      <c r="JO72">
        <v>172</v>
      </c>
      <c r="JP72">
        <v>173</v>
      </c>
      <c r="JQ72">
        <v>265</v>
      </c>
      <c r="JR72">
        <v>263</v>
      </c>
      <c r="JS72">
        <v>258</v>
      </c>
      <c r="JT72">
        <v>256</v>
      </c>
      <c r="JU72">
        <v>258</v>
      </c>
      <c r="JV72">
        <v>256</v>
      </c>
      <c r="JW72">
        <v>260</v>
      </c>
      <c r="JX72">
        <v>256</v>
      </c>
      <c r="JY72">
        <v>255</v>
      </c>
      <c r="JZ72">
        <v>259</v>
      </c>
      <c r="KA72">
        <v>262</v>
      </c>
      <c r="KB72">
        <v>261</v>
      </c>
      <c r="KC72">
        <v>260</v>
      </c>
      <c r="KD72">
        <v>262</v>
      </c>
      <c r="KE72">
        <v>267</v>
      </c>
      <c r="KF72">
        <v>270</v>
      </c>
      <c r="KG72">
        <v>273</v>
      </c>
      <c r="KH72">
        <v>277</v>
      </c>
      <c r="KI72">
        <v>279</v>
      </c>
      <c r="KJ72">
        <v>287</v>
      </c>
      <c r="KK72">
        <v>287</v>
      </c>
      <c r="KL72">
        <v>285</v>
      </c>
      <c r="KM72">
        <v>292</v>
      </c>
      <c r="KN72">
        <v>295</v>
      </c>
      <c r="KO72">
        <v>297</v>
      </c>
      <c r="KP72">
        <v>303</v>
      </c>
      <c r="KQ72">
        <v>303</v>
      </c>
      <c r="KR72">
        <v>81</v>
      </c>
      <c r="KS72">
        <v>78</v>
      </c>
      <c r="KT72">
        <v>43</v>
      </c>
      <c r="KU72">
        <v>64</v>
      </c>
      <c r="KV72">
        <v>59</v>
      </c>
      <c r="KW72">
        <v>59</v>
      </c>
      <c r="KX72">
        <v>66</v>
      </c>
      <c r="KY72">
        <v>70</v>
      </c>
      <c r="KZ72">
        <v>73</v>
      </c>
      <c r="LA72">
        <v>76</v>
      </c>
      <c r="LB72">
        <v>81</v>
      </c>
      <c r="LC72">
        <v>52</v>
      </c>
      <c r="LD72">
        <v>52</v>
      </c>
      <c r="LE72">
        <v>56</v>
      </c>
      <c r="LF72">
        <v>58</v>
      </c>
      <c r="LG72">
        <v>62</v>
      </c>
      <c r="LH72">
        <v>59</v>
      </c>
      <c r="LI72">
        <v>60</v>
      </c>
      <c r="LJ72">
        <v>67</v>
      </c>
      <c r="LK72">
        <v>65</v>
      </c>
      <c r="LL72">
        <v>64</v>
      </c>
      <c r="LM72">
        <v>62</v>
      </c>
      <c r="LN72">
        <v>65</v>
      </c>
      <c r="LO72">
        <v>65</v>
      </c>
      <c r="LP72">
        <v>62</v>
      </c>
      <c r="LQ72">
        <v>60</v>
      </c>
      <c r="LR72">
        <v>62</v>
      </c>
    </row>
    <row r="73" spans="2:330" x14ac:dyDescent="0.35">
      <c r="B73" s="2" t="s">
        <v>76</v>
      </c>
      <c r="C73" s="1" t="s">
        <v>377</v>
      </c>
      <c r="D73" s="1" t="s">
        <v>187</v>
      </c>
      <c r="E73" s="1">
        <v>5566044</v>
      </c>
      <c r="F73" s="11">
        <v>7099</v>
      </c>
      <c r="G73" s="11">
        <v>6774</v>
      </c>
      <c r="H73" s="11">
        <v>7066</v>
      </c>
      <c r="I73" s="11">
        <v>7832</v>
      </c>
      <c r="J73" t="e">
        <v>#N/A</v>
      </c>
      <c r="K73" t="e">
        <v>#N/A</v>
      </c>
      <c r="L73" s="11">
        <v>51</v>
      </c>
      <c r="M73" s="11">
        <v>158</v>
      </c>
      <c r="N73" s="11">
        <v>9045</v>
      </c>
      <c r="O73" s="11">
        <v>9017</v>
      </c>
      <c r="P73" s="11">
        <v>9010</v>
      </c>
      <c r="Q73" s="11">
        <v>8902</v>
      </c>
      <c r="R73" s="11">
        <v>8855</v>
      </c>
      <c r="S73" s="11">
        <v>8822</v>
      </c>
      <c r="T73" s="11">
        <v>8784</v>
      </c>
      <c r="U73" s="11">
        <v>8747</v>
      </c>
      <c r="V73" s="11">
        <v>8657</v>
      </c>
      <c r="W73" s="11">
        <v>8613</v>
      </c>
      <c r="X73" s="11">
        <v>8578</v>
      </c>
      <c r="Y73" s="11">
        <v>8551</v>
      </c>
      <c r="Z73" s="11">
        <v>8542</v>
      </c>
      <c r="AA73" s="11">
        <v>8511</v>
      </c>
      <c r="AB73" s="11">
        <v>8511</v>
      </c>
      <c r="AC73" s="11">
        <v>8559</v>
      </c>
      <c r="AD73" s="11">
        <v>8584</v>
      </c>
      <c r="AE73" s="11">
        <v>8535</v>
      </c>
      <c r="AF73" s="11">
        <v>8527</v>
      </c>
      <c r="AG73" s="11">
        <v>8604</v>
      </c>
      <c r="AH73" s="11">
        <v>8622</v>
      </c>
      <c r="AI73" s="11">
        <v>8715</v>
      </c>
      <c r="AJ73" s="11">
        <v>8454</v>
      </c>
      <c r="AK73" s="11">
        <v>8501</v>
      </c>
      <c r="AL73" s="11">
        <v>8512</v>
      </c>
      <c r="AM73" s="11" t="e">
        <v>#N/A</v>
      </c>
      <c r="AN73" s="22">
        <v>39.14</v>
      </c>
      <c r="AO73" s="22">
        <v>39.590000000000003</v>
      </c>
      <c r="AP73" s="22">
        <v>40.14</v>
      </c>
      <c r="AQ73" s="22">
        <v>40.89</v>
      </c>
      <c r="AR73" s="22">
        <v>41.42</v>
      </c>
      <c r="AS73" s="22">
        <v>41.9</v>
      </c>
      <c r="AT73" s="22">
        <v>42.45</v>
      </c>
      <c r="AU73" s="22">
        <v>42.9</v>
      </c>
      <c r="AV73" s="22">
        <v>43.61</v>
      </c>
      <c r="AW73" s="22">
        <v>44.12</v>
      </c>
      <c r="AX73" s="22">
        <v>44.83</v>
      </c>
      <c r="AY73" s="22">
        <v>45.6</v>
      </c>
      <c r="AZ73" s="22">
        <v>46.15</v>
      </c>
      <c r="BA73" s="22">
        <v>46.64</v>
      </c>
      <c r="BB73" s="22">
        <v>47.07</v>
      </c>
      <c r="BC73" s="22">
        <v>47.2</v>
      </c>
      <c r="BD73" s="22">
        <v>47.53</v>
      </c>
      <c r="BE73" s="22">
        <v>47.77</v>
      </c>
      <c r="BF73" s="22">
        <v>48.15</v>
      </c>
      <c r="BG73" s="22">
        <v>48.19</v>
      </c>
      <c r="BH73" s="22">
        <v>48.27</v>
      </c>
      <c r="BI73" s="22">
        <v>47.68</v>
      </c>
      <c r="BJ73" s="22">
        <v>48.32</v>
      </c>
      <c r="BK73" s="22">
        <v>47.51</v>
      </c>
      <c r="BL73" s="22">
        <v>47.62</v>
      </c>
      <c r="BM73" s="22" t="e">
        <v>#N/A</v>
      </c>
      <c r="BN73" s="11">
        <v>287</v>
      </c>
      <c r="BO73" s="11">
        <v>256</v>
      </c>
      <c r="BP73" s="11">
        <v>229</v>
      </c>
      <c r="BQ73" s="11">
        <v>227</v>
      </c>
      <c r="BR73" s="11">
        <v>228</v>
      </c>
      <c r="BS73" s="11">
        <v>234</v>
      </c>
      <c r="BT73" s="11">
        <v>229</v>
      </c>
      <c r="BU73" s="11">
        <v>248</v>
      </c>
      <c r="BV73" s="11">
        <v>247</v>
      </c>
      <c r="BW73" s="11">
        <v>270</v>
      </c>
      <c r="BX73" s="11">
        <v>259</v>
      </c>
      <c r="BY73" s="11">
        <v>275</v>
      </c>
      <c r="BZ73" s="11">
        <v>299</v>
      </c>
      <c r="CA73" s="11">
        <v>315</v>
      </c>
      <c r="CB73" s="11">
        <v>350</v>
      </c>
      <c r="CC73" s="11">
        <v>510</v>
      </c>
      <c r="CD73" s="11">
        <v>577</v>
      </c>
      <c r="CE73" s="11">
        <v>642</v>
      </c>
      <c r="CF73" s="11">
        <v>629</v>
      </c>
      <c r="CG73" s="11">
        <v>638</v>
      </c>
      <c r="CH73" s="11">
        <v>657</v>
      </c>
      <c r="CI73" s="11">
        <v>718</v>
      </c>
      <c r="CJ73" s="11">
        <v>746</v>
      </c>
      <c r="CK73" s="11">
        <v>794</v>
      </c>
      <c r="CL73" s="11">
        <v>822</v>
      </c>
      <c r="CM73" s="11" t="e">
        <v>#N/A</v>
      </c>
      <c r="CN73" s="11">
        <v>89</v>
      </c>
      <c r="CO73" s="11">
        <v>83</v>
      </c>
      <c r="CP73" s="11">
        <v>79</v>
      </c>
      <c r="CQ73" s="11">
        <v>67</v>
      </c>
      <c r="CR73" s="11">
        <v>71</v>
      </c>
      <c r="CS73" s="11">
        <v>83</v>
      </c>
      <c r="CT73" s="11">
        <v>57</v>
      </c>
      <c r="CU73" s="11">
        <v>77</v>
      </c>
      <c r="CV73" s="11">
        <v>64</v>
      </c>
      <c r="CW73" s="11">
        <v>63</v>
      </c>
      <c r="CX73" s="11">
        <v>76</v>
      </c>
      <c r="CY73" s="11">
        <v>60</v>
      </c>
      <c r="CZ73">
        <v>72</v>
      </c>
      <c r="DA73" s="11">
        <v>66</v>
      </c>
      <c r="DB73">
        <v>64</v>
      </c>
      <c r="DC73" s="11">
        <v>58</v>
      </c>
      <c r="DD73" s="11">
        <v>81</v>
      </c>
      <c r="DE73" s="11">
        <v>73</v>
      </c>
      <c r="DF73" s="11">
        <v>72</v>
      </c>
      <c r="DG73" s="11">
        <v>90</v>
      </c>
      <c r="DH73" s="11">
        <v>85</v>
      </c>
      <c r="DI73" s="11">
        <v>90</v>
      </c>
      <c r="DJ73" s="11">
        <v>73</v>
      </c>
      <c r="DK73" s="11">
        <v>84</v>
      </c>
      <c r="DL73" s="11">
        <v>66</v>
      </c>
      <c r="DM73" s="11" t="e">
        <v>#N/A</v>
      </c>
      <c r="DN73" s="11">
        <v>111</v>
      </c>
      <c r="DO73" s="11">
        <v>89</v>
      </c>
      <c r="DP73" s="11">
        <v>93</v>
      </c>
      <c r="DQ73" s="11">
        <v>82</v>
      </c>
      <c r="DR73" s="11">
        <v>109</v>
      </c>
      <c r="DS73" s="11">
        <v>98</v>
      </c>
      <c r="DT73" s="11">
        <v>85</v>
      </c>
      <c r="DU73" s="11">
        <v>86</v>
      </c>
      <c r="DV73" s="11">
        <v>90</v>
      </c>
      <c r="DW73" s="11">
        <v>98</v>
      </c>
      <c r="DX73" s="11">
        <v>80</v>
      </c>
      <c r="DY73" s="11">
        <v>82</v>
      </c>
      <c r="DZ73" s="11">
        <v>81</v>
      </c>
      <c r="EA73" s="11">
        <v>81</v>
      </c>
      <c r="EB73" s="11">
        <v>84</v>
      </c>
      <c r="EC73" s="11">
        <v>94</v>
      </c>
      <c r="ED73" s="11">
        <v>70</v>
      </c>
      <c r="EE73" s="11">
        <v>94</v>
      </c>
      <c r="EF73" s="11">
        <v>90</v>
      </c>
      <c r="EG73" s="11">
        <v>84</v>
      </c>
      <c r="EH73" s="11">
        <v>97</v>
      </c>
      <c r="EI73" s="11">
        <v>95</v>
      </c>
      <c r="EJ73" s="11">
        <v>104</v>
      </c>
      <c r="EK73" s="11">
        <v>109</v>
      </c>
      <c r="EL73" s="11">
        <v>111</v>
      </c>
      <c r="EM73" s="11" t="e">
        <v>#N/A</v>
      </c>
      <c r="EN73" s="11">
        <v>456</v>
      </c>
      <c r="EO73" s="11">
        <v>419</v>
      </c>
      <c r="EP73" s="11">
        <v>463</v>
      </c>
      <c r="EQ73" s="11">
        <v>404</v>
      </c>
      <c r="ER73" s="11">
        <v>354</v>
      </c>
      <c r="ES73" s="11">
        <v>383</v>
      </c>
      <c r="ET73" s="11">
        <v>406</v>
      </c>
      <c r="EU73" s="11">
        <v>380</v>
      </c>
      <c r="EV73" s="11">
        <v>361</v>
      </c>
      <c r="EW73" s="11">
        <v>426</v>
      </c>
      <c r="EX73" s="11">
        <v>411</v>
      </c>
      <c r="EY73" s="11">
        <v>435</v>
      </c>
      <c r="EZ73" s="11">
        <v>427</v>
      </c>
      <c r="FA73" s="11">
        <v>444</v>
      </c>
      <c r="FB73" s="11">
        <v>441</v>
      </c>
      <c r="FC73" s="11">
        <v>536</v>
      </c>
      <c r="FD73" s="11">
        <v>551</v>
      </c>
      <c r="FE73" s="11">
        <v>530</v>
      </c>
      <c r="FF73" s="11">
        <v>559</v>
      </c>
      <c r="FG73" s="11">
        <v>571</v>
      </c>
      <c r="FH73" s="11">
        <v>460</v>
      </c>
      <c r="FI73" s="11">
        <v>491</v>
      </c>
      <c r="FJ73" s="11">
        <v>578</v>
      </c>
      <c r="FK73" s="11">
        <v>559</v>
      </c>
      <c r="FL73" s="11">
        <v>553</v>
      </c>
      <c r="FM73" s="11" t="e">
        <v>#N/A</v>
      </c>
      <c r="FN73" s="11">
        <v>385</v>
      </c>
      <c r="FO73" s="11">
        <v>441</v>
      </c>
      <c r="FP73" s="11">
        <v>456</v>
      </c>
      <c r="FQ73" s="11">
        <v>497</v>
      </c>
      <c r="FR73" s="11">
        <v>363</v>
      </c>
      <c r="FS73" s="11">
        <v>401</v>
      </c>
      <c r="FT73" s="11">
        <v>417</v>
      </c>
      <c r="FU73" s="11">
        <v>408</v>
      </c>
      <c r="FV73" s="11">
        <v>424</v>
      </c>
      <c r="FW73" s="11">
        <v>433</v>
      </c>
      <c r="FX73" s="11">
        <v>442</v>
      </c>
      <c r="FY73" s="11">
        <v>450</v>
      </c>
      <c r="FZ73" s="11">
        <v>429</v>
      </c>
      <c r="GA73" s="11">
        <v>462</v>
      </c>
      <c r="GB73" s="11">
        <v>423</v>
      </c>
      <c r="GC73" s="11">
        <v>450</v>
      </c>
      <c r="GD73" s="11">
        <v>537</v>
      </c>
      <c r="GE73" s="11">
        <v>552</v>
      </c>
      <c r="GF73" s="11">
        <v>548</v>
      </c>
      <c r="GG73" s="11">
        <v>500</v>
      </c>
      <c r="GH73" s="11">
        <v>417</v>
      </c>
      <c r="GI73" s="11">
        <v>397</v>
      </c>
      <c r="GJ73" s="11">
        <v>480</v>
      </c>
      <c r="GK73" s="11">
        <v>488</v>
      </c>
      <c r="GL73" s="11">
        <v>494</v>
      </c>
      <c r="GM73" s="11" t="e">
        <v>#N/A</v>
      </c>
      <c r="GN73">
        <v>8540</v>
      </c>
      <c r="GO73">
        <v>8577</v>
      </c>
      <c r="GP73">
        <v>8602</v>
      </c>
      <c r="GQ73">
        <v>8631</v>
      </c>
      <c r="GR73">
        <v>8652</v>
      </c>
      <c r="GS73">
        <v>8673</v>
      </c>
      <c r="GT73">
        <v>8695</v>
      </c>
      <c r="GU73">
        <v>8714</v>
      </c>
      <c r="GV73">
        <v>8735</v>
      </c>
      <c r="GW73">
        <v>8750</v>
      </c>
      <c r="GX73">
        <v>8760</v>
      </c>
      <c r="GY73">
        <v>8763</v>
      </c>
      <c r="GZ73">
        <v>8765</v>
      </c>
      <c r="HA73">
        <v>8768</v>
      </c>
      <c r="HB73">
        <v>8766</v>
      </c>
      <c r="HC73">
        <v>8768</v>
      </c>
      <c r="HD73">
        <v>8772</v>
      </c>
      <c r="HE73">
        <v>8768</v>
      </c>
      <c r="HF73">
        <v>8764</v>
      </c>
      <c r="HG73">
        <v>8751</v>
      </c>
      <c r="HH73">
        <v>8741</v>
      </c>
      <c r="HI73">
        <v>8732</v>
      </c>
      <c r="HJ73">
        <v>8724</v>
      </c>
      <c r="HK73">
        <v>8707</v>
      </c>
      <c r="HL73">
        <v>8687</v>
      </c>
      <c r="HM73">
        <v>8672</v>
      </c>
      <c r="HN73">
        <v>8660</v>
      </c>
      <c r="HO73">
        <v>47.02</v>
      </c>
      <c r="HP73">
        <v>46.79</v>
      </c>
      <c r="HQ73">
        <v>46.59</v>
      </c>
      <c r="HR73">
        <v>46.38</v>
      </c>
      <c r="HS73">
        <v>46.25</v>
      </c>
      <c r="HT73">
        <v>46.03</v>
      </c>
      <c r="HU73">
        <v>45.97</v>
      </c>
      <c r="HV73">
        <v>45.95</v>
      </c>
      <c r="HW73">
        <v>46.03</v>
      </c>
      <c r="HX73">
        <v>46.18</v>
      </c>
      <c r="HY73">
        <v>46.29</v>
      </c>
      <c r="HZ73">
        <v>46.4</v>
      </c>
      <c r="IA73">
        <v>46.53</v>
      </c>
      <c r="IB73">
        <v>46.65</v>
      </c>
      <c r="IC73">
        <v>46.79</v>
      </c>
      <c r="ID73">
        <v>46.96</v>
      </c>
      <c r="IE73">
        <v>47.12</v>
      </c>
      <c r="IF73">
        <v>47.26</v>
      </c>
      <c r="IG73">
        <v>47.41</v>
      </c>
      <c r="IH73">
        <v>47.54</v>
      </c>
      <c r="II73">
        <v>47.68</v>
      </c>
      <c r="IJ73">
        <v>47.85</v>
      </c>
      <c r="IK73">
        <v>47.95</v>
      </c>
      <c r="IL73">
        <v>48.07</v>
      </c>
      <c r="IM73">
        <v>48.13</v>
      </c>
      <c r="IN73">
        <v>48.16</v>
      </c>
      <c r="IO73">
        <v>48.18</v>
      </c>
      <c r="IP73">
        <v>88</v>
      </c>
      <c r="IQ73">
        <v>82</v>
      </c>
      <c r="IR73">
        <v>80</v>
      </c>
      <c r="IS73">
        <v>82</v>
      </c>
      <c r="IT73">
        <v>80</v>
      </c>
      <c r="IU73">
        <v>78</v>
      </c>
      <c r="IV73">
        <v>78</v>
      </c>
      <c r="IW73">
        <v>78</v>
      </c>
      <c r="IX73">
        <v>76</v>
      </c>
      <c r="IY73">
        <v>76</v>
      </c>
      <c r="IZ73">
        <v>75</v>
      </c>
      <c r="JA73">
        <v>74</v>
      </c>
      <c r="JB73">
        <v>74</v>
      </c>
      <c r="JC73">
        <v>72</v>
      </c>
      <c r="JD73">
        <v>72</v>
      </c>
      <c r="JE73">
        <v>72</v>
      </c>
      <c r="JF73">
        <v>72</v>
      </c>
      <c r="JG73">
        <v>72</v>
      </c>
      <c r="JH73">
        <v>72</v>
      </c>
      <c r="JI73">
        <v>72</v>
      </c>
      <c r="JJ73">
        <v>72</v>
      </c>
      <c r="JK73">
        <v>72</v>
      </c>
      <c r="JL73">
        <v>74</v>
      </c>
      <c r="JM73">
        <v>74</v>
      </c>
      <c r="JN73">
        <v>74</v>
      </c>
      <c r="JO73">
        <v>74</v>
      </c>
      <c r="JP73">
        <v>76</v>
      </c>
      <c r="JQ73">
        <v>102</v>
      </c>
      <c r="JR73">
        <v>98</v>
      </c>
      <c r="JS73">
        <v>95</v>
      </c>
      <c r="JT73">
        <v>95</v>
      </c>
      <c r="JU73">
        <v>94</v>
      </c>
      <c r="JV73">
        <v>95</v>
      </c>
      <c r="JW73">
        <v>94</v>
      </c>
      <c r="JX73">
        <v>95</v>
      </c>
      <c r="JY73">
        <v>94</v>
      </c>
      <c r="JZ73">
        <v>95</v>
      </c>
      <c r="KA73">
        <v>94</v>
      </c>
      <c r="KB73">
        <v>99</v>
      </c>
      <c r="KC73">
        <v>98</v>
      </c>
      <c r="KD73">
        <v>97</v>
      </c>
      <c r="KE73">
        <v>96</v>
      </c>
      <c r="KF73">
        <v>96</v>
      </c>
      <c r="KG73">
        <v>100</v>
      </c>
      <c r="KH73">
        <v>99</v>
      </c>
      <c r="KI73">
        <v>96</v>
      </c>
      <c r="KJ73">
        <v>102</v>
      </c>
      <c r="KK73">
        <v>100</v>
      </c>
      <c r="KL73">
        <v>101</v>
      </c>
      <c r="KM73">
        <v>102</v>
      </c>
      <c r="KN73">
        <v>107</v>
      </c>
      <c r="KO73">
        <v>111</v>
      </c>
      <c r="KP73">
        <v>112</v>
      </c>
      <c r="KQ73">
        <v>111</v>
      </c>
      <c r="KR73">
        <v>53</v>
      </c>
      <c r="KS73">
        <v>53</v>
      </c>
      <c r="KT73">
        <v>40</v>
      </c>
      <c r="KU73">
        <v>42</v>
      </c>
      <c r="KV73">
        <v>35</v>
      </c>
      <c r="KW73">
        <v>38</v>
      </c>
      <c r="KX73">
        <v>38</v>
      </c>
      <c r="KY73">
        <v>36</v>
      </c>
      <c r="KZ73">
        <v>39</v>
      </c>
      <c r="LA73">
        <v>34</v>
      </c>
      <c r="LB73">
        <v>29</v>
      </c>
      <c r="LC73">
        <v>28</v>
      </c>
      <c r="LD73">
        <v>26</v>
      </c>
      <c r="LE73">
        <v>28</v>
      </c>
      <c r="LF73">
        <v>22</v>
      </c>
      <c r="LG73">
        <v>26</v>
      </c>
      <c r="LH73">
        <v>32</v>
      </c>
      <c r="LI73">
        <v>23</v>
      </c>
      <c r="LJ73">
        <v>20</v>
      </c>
      <c r="LK73">
        <v>17</v>
      </c>
      <c r="LL73">
        <v>18</v>
      </c>
      <c r="LM73">
        <v>20</v>
      </c>
      <c r="LN73">
        <v>20</v>
      </c>
      <c r="LO73">
        <v>16</v>
      </c>
      <c r="LP73">
        <v>17</v>
      </c>
      <c r="LQ73">
        <v>23</v>
      </c>
      <c r="LR73">
        <v>23</v>
      </c>
    </row>
    <row r="74" spans="2:330" x14ac:dyDescent="0.35">
      <c r="B74" s="2" t="s">
        <v>77</v>
      </c>
      <c r="C74" s="1" t="s">
        <v>378</v>
      </c>
      <c r="D74" s="1" t="s">
        <v>188</v>
      </c>
      <c r="E74" s="1">
        <v>5566048</v>
      </c>
      <c r="F74" s="11">
        <v>4775</v>
      </c>
      <c r="G74" s="11">
        <v>6635</v>
      </c>
      <c r="H74" s="11">
        <v>8350</v>
      </c>
      <c r="I74" s="11">
        <v>10060</v>
      </c>
      <c r="J74" t="e">
        <v>#N/A</v>
      </c>
      <c r="K74" t="e">
        <v>#N/A</v>
      </c>
      <c r="L74" s="11">
        <v>91</v>
      </c>
      <c r="M74" s="11">
        <v>327</v>
      </c>
      <c r="N74" s="11">
        <v>12974</v>
      </c>
      <c r="O74" s="11">
        <v>13122</v>
      </c>
      <c r="P74" s="11">
        <v>13160</v>
      </c>
      <c r="Q74" s="11">
        <v>13369</v>
      </c>
      <c r="R74" s="11">
        <v>13643</v>
      </c>
      <c r="S74" s="11">
        <v>13677</v>
      </c>
      <c r="T74" s="11">
        <v>13584</v>
      </c>
      <c r="U74" s="11">
        <v>13549</v>
      </c>
      <c r="V74" s="11">
        <v>13399</v>
      </c>
      <c r="W74" s="11">
        <v>13720</v>
      </c>
      <c r="X74" s="11">
        <v>13912</v>
      </c>
      <c r="Y74" s="11">
        <v>13758</v>
      </c>
      <c r="Z74" s="11">
        <v>13848</v>
      </c>
      <c r="AA74" s="11">
        <v>13949</v>
      </c>
      <c r="AB74" s="11">
        <v>13998</v>
      </c>
      <c r="AC74" s="11">
        <v>14175</v>
      </c>
      <c r="AD74" s="11">
        <v>14148</v>
      </c>
      <c r="AE74" s="11">
        <v>14121</v>
      </c>
      <c r="AF74" s="11">
        <v>14135</v>
      </c>
      <c r="AG74" s="11">
        <v>14095</v>
      </c>
      <c r="AH74" s="11">
        <v>14139</v>
      </c>
      <c r="AI74" s="11">
        <v>14109</v>
      </c>
      <c r="AJ74" s="11">
        <v>13630</v>
      </c>
      <c r="AK74" s="11">
        <v>13796</v>
      </c>
      <c r="AL74" s="11">
        <v>13770</v>
      </c>
      <c r="AM74" s="11" t="e">
        <v>#N/A</v>
      </c>
      <c r="AN74" s="22">
        <v>38</v>
      </c>
      <c r="AO74" s="22">
        <v>38.450000000000003</v>
      </c>
      <c r="AP74" s="22">
        <v>39.020000000000003</v>
      </c>
      <c r="AQ74" s="22">
        <v>39.4</v>
      </c>
      <c r="AR74" s="22">
        <v>39.729999999999997</v>
      </c>
      <c r="AS74" s="22">
        <v>40.340000000000003</v>
      </c>
      <c r="AT74" s="22">
        <v>41.2</v>
      </c>
      <c r="AU74" s="22">
        <v>41.81</v>
      </c>
      <c r="AV74" s="22">
        <v>42.6</v>
      </c>
      <c r="AW74" s="22">
        <v>42.69</v>
      </c>
      <c r="AX74" s="22">
        <v>42.95</v>
      </c>
      <c r="AY74" s="22">
        <v>43.57</v>
      </c>
      <c r="AZ74" s="22">
        <v>44.04</v>
      </c>
      <c r="BA74" s="22">
        <v>44.23</v>
      </c>
      <c r="BB74" s="22">
        <v>44.5</v>
      </c>
      <c r="BC74" s="22">
        <v>44.41</v>
      </c>
      <c r="BD74" s="22">
        <v>44.8</v>
      </c>
      <c r="BE74" s="22">
        <v>44.89</v>
      </c>
      <c r="BF74" s="22">
        <v>45.01</v>
      </c>
      <c r="BG74" s="22">
        <v>45.14</v>
      </c>
      <c r="BH74" s="22">
        <v>45.25</v>
      </c>
      <c r="BI74" s="22">
        <v>45.68</v>
      </c>
      <c r="BJ74" s="22">
        <v>45.97</v>
      </c>
      <c r="BK74" s="22">
        <v>45.63</v>
      </c>
      <c r="BL74" s="22">
        <v>45.58</v>
      </c>
      <c r="BM74" s="22" t="e">
        <v>#N/A</v>
      </c>
      <c r="BN74" s="11">
        <v>976</v>
      </c>
      <c r="BO74" s="11">
        <v>952</v>
      </c>
      <c r="BP74" s="11">
        <v>951</v>
      </c>
      <c r="BQ74" s="11">
        <v>975</v>
      </c>
      <c r="BR74" s="11">
        <v>1003</v>
      </c>
      <c r="BS74" s="11">
        <v>983</v>
      </c>
      <c r="BT74" s="11">
        <v>926</v>
      </c>
      <c r="BU74" s="11">
        <v>921</v>
      </c>
      <c r="BV74" s="11">
        <v>861</v>
      </c>
      <c r="BW74" s="11">
        <v>986</v>
      </c>
      <c r="BX74" s="11">
        <v>1036</v>
      </c>
      <c r="BY74" s="11">
        <v>842</v>
      </c>
      <c r="BZ74" s="11">
        <v>963</v>
      </c>
      <c r="CA74" s="11">
        <v>1082</v>
      </c>
      <c r="CB74" s="11">
        <v>1197</v>
      </c>
      <c r="CC74" s="11">
        <v>1420</v>
      </c>
      <c r="CD74" s="11">
        <v>1447</v>
      </c>
      <c r="CE74" s="11">
        <v>1474</v>
      </c>
      <c r="CF74" s="11">
        <v>1551</v>
      </c>
      <c r="CG74" s="11">
        <v>1586</v>
      </c>
      <c r="CH74" s="11">
        <v>1656</v>
      </c>
      <c r="CI74" s="11">
        <v>1711</v>
      </c>
      <c r="CJ74" s="11">
        <v>1799</v>
      </c>
      <c r="CK74" s="11">
        <v>1987</v>
      </c>
      <c r="CL74" s="11">
        <v>2007</v>
      </c>
      <c r="CM74" s="11" t="e">
        <v>#N/A</v>
      </c>
      <c r="CN74" s="11">
        <v>155</v>
      </c>
      <c r="CO74" s="11">
        <v>151</v>
      </c>
      <c r="CP74" s="11">
        <v>134</v>
      </c>
      <c r="CQ74" s="11">
        <v>130</v>
      </c>
      <c r="CR74" s="11">
        <v>121</v>
      </c>
      <c r="CS74" s="11">
        <v>124</v>
      </c>
      <c r="CT74" s="11">
        <v>127</v>
      </c>
      <c r="CU74" s="11">
        <v>114</v>
      </c>
      <c r="CV74" s="11">
        <v>95</v>
      </c>
      <c r="CW74" s="11">
        <v>118</v>
      </c>
      <c r="CX74" s="11">
        <v>123</v>
      </c>
      <c r="CY74" s="11">
        <v>107</v>
      </c>
      <c r="CZ74">
        <v>124</v>
      </c>
      <c r="DA74" s="11">
        <v>126</v>
      </c>
      <c r="DB74">
        <v>136</v>
      </c>
      <c r="DC74" s="11">
        <v>128</v>
      </c>
      <c r="DD74" s="11">
        <v>158</v>
      </c>
      <c r="DE74" s="11">
        <v>158</v>
      </c>
      <c r="DF74" s="11">
        <v>141</v>
      </c>
      <c r="DG74" s="11">
        <v>148</v>
      </c>
      <c r="DH74" s="11">
        <v>133</v>
      </c>
      <c r="DI74" s="11">
        <v>136</v>
      </c>
      <c r="DJ74" s="11">
        <v>126</v>
      </c>
      <c r="DK74" s="11">
        <v>119</v>
      </c>
      <c r="DL74" s="11">
        <v>144</v>
      </c>
      <c r="DM74" s="11" t="e">
        <v>#N/A</v>
      </c>
      <c r="DN74" s="11">
        <v>107</v>
      </c>
      <c r="DO74" s="11">
        <v>95</v>
      </c>
      <c r="DP74" s="11">
        <v>79</v>
      </c>
      <c r="DQ74" s="11">
        <v>102</v>
      </c>
      <c r="DR74" s="11">
        <v>106</v>
      </c>
      <c r="DS74" s="11">
        <v>112</v>
      </c>
      <c r="DT74" s="11">
        <v>100</v>
      </c>
      <c r="DU74" s="11">
        <v>110</v>
      </c>
      <c r="DV74" s="11">
        <v>116</v>
      </c>
      <c r="DW74" s="11">
        <v>109</v>
      </c>
      <c r="DX74" s="11">
        <v>114</v>
      </c>
      <c r="DY74" s="11">
        <v>118</v>
      </c>
      <c r="DZ74" s="11">
        <v>109</v>
      </c>
      <c r="EA74" s="11">
        <v>139</v>
      </c>
      <c r="EB74" s="11">
        <v>102</v>
      </c>
      <c r="EC74" s="11">
        <v>127</v>
      </c>
      <c r="ED74" s="11">
        <v>127</v>
      </c>
      <c r="EE74" s="11">
        <v>118</v>
      </c>
      <c r="EF74" s="11">
        <v>110</v>
      </c>
      <c r="EG74" s="11">
        <v>145</v>
      </c>
      <c r="EH74" s="11">
        <v>133</v>
      </c>
      <c r="EI74" s="11">
        <v>136</v>
      </c>
      <c r="EJ74" s="11">
        <v>162</v>
      </c>
      <c r="EK74" s="11">
        <v>160</v>
      </c>
      <c r="EL74" s="11">
        <v>156</v>
      </c>
      <c r="EM74" s="11" t="e">
        <v>#N/A</v>
      </c>
      <c r="EN74" s="11">
        <v>1067</v>
      </c>
      <c r="EO74" s="11">
        <v>938</v>
      </c>
      <c r="EP74" s="11">
        <v>887</v>
      </c>
      <c r="EQ74" s="11">
        <v>1058</v>
      </c>
      <c r="ER74" s="11">
        <v>1133</v>
      </c>
      <c r="ES74" s="11">
        <v>883</v>
      </c>
      <c r="ET74" s="11">
        <v>750</v>
      </c>
      <c r="EU74" s="11">
        <v>798</v>
      </c>
      <c r="EV74" s="11">
        <v>726</v>
      </c>
      <c r="EW74" s="11">
        <v>1130</v>
      </c>
      <c r="EX74" s="11">
        <v>979</v>
      </c>
      <c r="EY74" s="11">
        <v>1030</v>
      </c>
      <c r="EZ74" s="11">
        <v>1043</v>
      </c>
      <c r="FA74" s="11">
        <v>1037</v>
      </c>
      <c r="FB74" s="11">
        <v>1117</v>
      </c>
      <c r="FC74" s="11">
        <v>1304</v>
      </c>
      <c r="FD74" s="11">
        <v>1042</v>
      </c>
      <c r="FE74" s="11">
        <v>1045</v>
      </c>
      <c r="FF74" s="11">
        <v>943</v>
      </c>
      <c r="FG74" s="11">
        <v>1002</v>
      </c>
      <c r="FH74" s="11">
        <v>1042</v>
      </c>
      <c r="FI74" s="11">
        <v>892</v>
      </c>
      <c r="FJ74" s="11">
        <v>1243</v>
      </c>
      <c r="FK74" s="11">
        <v>1194</v>
      </c>
      <c r="FL74" s="11">
        <v>1037</v>
      </c>
      <c r="FM74" s="11" t="e">
        <v>#N/A</v>
      </c>
      <c r="FN74" s="11">
        <v>855</v>
      </c>
      <c r="FO74" s="11">
        <v>846</v>
      </c>
      <c r="FP74" s="11">
        <v>904</v>
      </c>
      <c r="FQ74" s="11">
        <v>877</v>
      </c>
      <c r="FR74" s="11">
        <v>874</v>
      </c>
      <c r="FS74" s="11">
        <v>861</v>
      </c>
      <c r="FT74" s="11">
        <v>871</v>
      </c>
      <c r="FU74" s="11">
        <v>837</v>
      </c>
      <c r="FV74" s="11">
        <v>848</v>
      </c>
      <c r="FW74" s="11">
        <v>816</v>
      </c>
      <c r="FX74" s="11">
        <v>796</v>
      </c>
      <c r="FY74" s="11">
        <v>959</v>
      </c>
      <c r="FZ74" s="11">
        <v>964</v>
      </c>
      <c r="GA74" s="11">
        <v>921</v>
      </c>
      <c r="GB74" s="11">
        <v>1104</v>
      </c>
      <c r="GC74" s="11">
        <v>1127</v>
      </c>
      <c r="GD74" s="11">
        <v>1077</v>
      </c>
      <c r="GE74" s="11">
        <v>1110</v>
      </c>
      <c r="GF74" s="11">
        <v>962</v>
      </c>
      <c r="GG74" s="11">
        <v>1039</v>
      </c>
      <c r="GH74" s="11">
        <v>991</v>
      </c>
      <c r="GI74" s="11">
        <v>918</v>
      </c>
      <c r="GJ74" s="11">
        <v>1005</v>
      </c>
      <c r="GK74" s="11">
        <v>992</v>
      </c>
      <c r="GL74" s="11">
        <v>1046</v>
      </c>
      <c r="GM74" s="11" t="e">
        <v>#N/A</v>
      </c>
      <c r="GN74">
        <v>13813</v>
      </c>
      <c r="GO74">
        <v>13828</v>
      </c>
      <c r="GP74">
        <v>13829</v>
      </c>
      <c r="GQ74">
        <v>13835</v>
      </c>
      <c r="GR74">
        <v>13838</v>
      </c>
      <c r="GS74">
        <v>13839</v>
      </c>
      <c r="GT74">
        <v>13847</v>
      </c>
      <c r="GU74">
        <v>13854</v>
      </c>
      <c r="GV74">
        <v>13855</v>
      </c>
      <c r="GW74">
        <v>13856</v>
      </c>
      <c r="GX74">
        <v>13856</v>
      </c>
      <c r="GY74">
        <v>13833</v>
      </c>
      <c r="GZ74">
        <v>13818</v>
      </c>
      <c r="HA74">
        <v>13803</v>
      </c>
      <c r="HB74">
        <v>13782</v>
      </c>
      <c r="HC74">
        <v>13753</v>
      </c>
      <c r="HD74">
        <v>13719</v>
      </c>
      <c r="HE74">
        <v>13684</v>
      </c>
      <c r="HF74">
        <v>13645</v>
      </c>
      <c r="HG74">
        <v>13610</v>
      </c>
      <c r="HH74">
        <v>13573</v>
      </c>
      <c r="HI74">
        <v>13534</v>
      </c>
      <c r="HJ74">
        <v>13494</v>
      </c>
      <c r="HK74">
        <v>13449</v>
      </c>
      <c r="HL74">
        <v>13405</v>
      </c>
      <c r="HM74">
        <v>13361</v>
      </c>
      <c r="HN74">
        <v>13315</v>
      </c>
      <c r="HO74">
        <v>45.6</v>
      </c>
      <c r="HP74">
        <v>45.59</v>
      </c>
      <c r="HQ74">
        <v>45.69</v>
      </c>
      <c r="HR74">
        <v>45.83</v>
      </c>
      <c r="HS74">
        <v>45.97</v>
      </c>
      <c r="HT74">
        <v>46.22</v>
      </c>
      <c r="HU74">
        <v>46.4</v>
      </c>
      <c r="HV74">
        <v>46.53</v>
      </c>
      <c r="HW74">
        <v>46.66</v>
      </c>
      <c r="HX74">
        <v>46.79</v>
      </c>
      <c r="HY74">
        <v>47.01</v>
      </c>
      <c r="HZ74">
        <v>47.25</v>
      </c>
      <c r="IA74">
        <v>47.46</v>
      </c>
      <c r="IB74">
        <v>47.67</v>
      </c>
      <c r="IC74">
        <v>47.86</v>
      </c>
      <c r="ID74">
        <v>48.06</v>
      </c>
      <c r="IE74">
        <v>48.28</v>
      </c>
      <c r="IF74">
        <v>48.44</v>
      </c>
      <c r="IG74">
        <v>48.55</v>
      </c>
      <c r="IH74">
        <v>48.65</v>
      </c>
      <c r="II74">
        <v>48.75</v>
      </c>
      <c r="IJ74">
        <v>48.83</v>
      </c>
      <c r="IK74">
        <v>48.96</v>
      </c>
      <c r="IL74">
        <v>49.06</v>
      </c>
      <c r="IM74">
        <v>49.15</v>
      </c>
      <c r="IN74">
        <v>49.24</v>
      </c>
      <c r="IO74">
        <v>49.3</v>
      </c>
      <c r="IP74">
        <v>116</v>
      </c>
      <c r="IQ74">
        <v>116</v>
      </c>
      <c r="IR74">
        <v>117</v>
      </c>
      <c r="IS74">
        <v>116</v>
      </c>
      <c r="IT74">
        <v>116</v>
      </c>
      <c r="IU74">
        <v>115</v>
      </c>
      <c r="IV74">
        <v>115</v>
      </c>
      <c r="IW74">
        <v>115</v>
      </c>
      <c r="IX74">
        <v>113</v>
      </c>
      <c r="IY74">
        <v>113</v>
      </c>
      <c r="IZ74">
        <v>111</v>
      </c>
      <c r="JA74">
        <v>109</v>
      </c>
      <c r="JB74">
        <v>107</v>
      </c>
      <c r="JC74">
        <v>105</v>
      </c>
      <c r="JD74">
        <v>107</v>
      </c>
      <c r="JE74">
        <v>105</v>
      </c>
      <c r="JF74">
        <v>105</v>
      </c>
      <c r="JG74">
        <v>104</v>
      </c>
      <c r="JH74">
        <v>103</v>
      </c>
      <c r="JI74">
        <v>103</v>
      </c>
      <c r="JJ74">
        <v>103</v>
      </c>
      <c r="JK74">
        <v>103</v>
      </c>
      <c r="JL74">
        <v>103</v>
      </c>
      <c r="JM74">
        <v>103</v>
      </c>
      <c r="JN74">
        <v>103</v>
      </c>
      <c r="JO74">
        <v>103</v>
      </c>
      <c r="JP74">
        <v>103</v>
      </c>
      <c r="JQ74">
        <v>137</v>
      </c>
      <c r="JR74">
        <v>140</v>
      </c>
      <c r="JS74">
        <v>143</v>
      </c>
      <c r="JT74">
        <v>143</v>
      </c>
      <c r="JU74">
        <v>144</v>
      </c>
      <c r="JV74">
        <v>146</v>
      </c>
      <c r="JW74">
        <v>144</v>
      </c>
      <c r="JX74">
        <v>146</v>
      </c>
      <c r="JY74">
        <v>144</v>
      </c>
      <c r="JZ74">
        <v>152</v>
      </c>
      <c r="KA74">
        <v>146</v>
      </c>
      <c r="KB74">
        <v>150</v>
      </c>
      <c r="KC74">
        <v>148</v>
      </c>
      <c r="KD74">
        <v>149</v>
      </c>
      <c r="KE74">
        <v>153</v>
      </c>
      <c r="KF74">
        <v>160</v>
      </c>
      <c r="KG74">
        <v>165</v>
      </c>
      <c r="KH74">
        <v>168</v>
      </c>
      <c r="KI74">
        <v>171</v>
      </c>
      <c r="KJ74">
        <v>167</v>
      </c>
      <c r="KK74">
        <v>169</v>
      </c>
      <c r="KL74">
        <v>173</v>
      </c>
      <c r="KM74">
        <v>175</v>
      </c>
      <c r="KN74">
        <v>180</v>
      </c>
      <c r="KO74">
        <v>179</v>
      </c>
      <c r="KP74">
        <v>180</v>
      </c>
      <c r="KQ74">
        <v>185</v>
      </c>
      <c r="KR74">
        <v>38</v>
      </c>
      <c r="KS74">
        <v>39</v>
      </c>
      <c r="KT74">
        <v>27</v>
      </c>
      <c r="KU74">
        <v>33</v>
      </c>
      <c r="KV74">
        <v>31</v>
      </c>
      <c r="KW74">
        <v>32</v>
      </c>
      <c r="KX74">
        <v>37</v>
      </c>
      <c r="KY74">
        <v>38</v>
      </c>
      <c r="KZ74">
        <v>32</v>
      </c>
      <c r="LA74">
        <v>40</v>
      </c>
      <c r="LB74">
        <v>35</v>
      </c>
      <c r="LC74">
        <v>18</v>
      </c>
      <c r="LD74">
        <v>26</v>
      </c>
      <c r="LE74">
        <v>29</v>
      </c>
      <c r="LF74">
        <v>25</v>
      </c>
      <c r="LG74">
        <v>26</v>
      </c>
      <c r="LH74">
        <v>26</v>
      </c>
      <c r="LI74">
        <v>29</v>
      </c>
      <c r="LJ74">
        <v>29</v>
      </c>
      <c r="LK74">
        <v>29</v>
      </c>
      <c r="LL74">
        <v>29</v>
      </c>
      <c r="LM74">
        <v>31</v>
      </c>
      <c r="LN74">
        <v>32</v>
      </c>
      <c r="LO74">
        <v>32</v>
      </c>
      <c r="LP74">
        <v>32</v>
      </c>
      <c r="LQ74">
        <v>33</v>
      </c>
      <c r="LR74">
        <v>36</v>
      </c>
    </row>
    <row r="75" spans="2:330" x14ac:dyDescent="0.35">
      <c r="B75" s="2" t="s">
        <v>78</v>
      </c>
      <c r="C75" s="1" t="s">
        <v>379</v>
      </c>
      <c r="D75" s="1" t="s">
        <v>189</v>
      </c>
      <c r="E75" s="1">
        <v>5566052</v>
      </c>
      <c r="F75" s="11">
        <v>4285</v>
      </c>
      <c r="G75" s="11">
        <v>4503</v>
      </c>
      <c r="H75" s="11">
        <v>5031</v>
      </c>
      <c r="I75" s="11">
        <v>5738</v>
      </c>
      <c r="J75" t="e">
        <v>#N/A</v>
      </c>
      <c r="K75" t="e">
        <v>#N/A</v>
      </c>
      <c r="L75" s="11">
        <v>33</v>
      </c>
      <c r="M75" s="11">
        <v>89</v>
      </c>
      <c r="N75" s="11">
        <v>6328</v>
      </c>
      <c r="O75" s="11">
        <v>6313</v>
      </c>
      <c r="P75" s="11">
        <v>6364</v>
      </c>
      <c r="Q75" s="11">
        <v>6427</v>
      </c>
      <c r="R75" s="11">
        <v>6446</v>
      </c>
      <c r="S75" s="11">
        <v>6446</v>
      </c>
      <c r="T75" s="11">
        <v>6431</v>
      </c>
      <c r="U75" s="11">
        <v>6413</v>
      </c>
      <c r="V75" s="11">
        <v>6341</v>
      </c>
      <c r="W75" s="11">
        <v>6340</v>
      </c>
      <c r="X75" s="11">
        <v>6329</v>
      </c>
      <c r="Y75" s="11">
        <v>6409</v>
      </c>
      <c r="Z75" s="11">
        <v>6355</v>
      </c>
      <c r="AA75" s="11">
        <v>6391</v>
      </c>
      <c r="AB75" s="11">
        <v>6445</v>
      </c>
      <c r="AC75" s="11">
        <v>6461</v>
      </c>
      <c r="AD75" s="11">
        <v>6416</v>
      </c>
      <c r="AE75" s="11">
        <v>6375</v>
      </c>
      <c r="AF75" s="11">
        <v>6350</v>
      </c>
      <c r="AG75" s="11">
        <v>6360</v>
      </c>
      <c r="AH75" s="11">
        <v>6363</v>
      </c>
      <c r="AI75" s="11">
        <v>6417</v>
      </c>
      <c r="AJ75" s="11">
        <v>6509</v>
      </c>
      <c r="AK75" s="11">
        <v>6533</v>
      </c>
      <c r="AL75" s="11">
        <v>6539</v>
      </c>
      <c r="AM75" s="11" t="e">
        <v>#N/A</v>
      </c>
      <c r="AN75" s="22">
        <v>36.31</v>
      </c>
      <c r="AO75" s="22">
        <v>36.74</v>
      </c>
      <c r="AP75" s="22">
        <v>37.53</v>
      </c>
      <c r="AQ75" s="22">
        <v>37.9</v>
      </c>
      <c r="AR75" s="22">
        <v>38.51</v>
      </c>
      <c r="AS75" s="22">
        <v>39.159999999999997</v>
      </c>
      <c r="AT75" s="22">
        <v>39.67</v>
      </c>
      <c r="AU75" s="22">
        <v>40.15</v>
      </c>
      <c r="AV75" s="22">
        <v>40.75</v>
      </c>
      <c r="AW75" s="22">
        <v>41.48</v>
      </c>
      <c r="AX75" s="22">
        <v>42.12</v>
      </c>
      <c r="AY75" s="22">
        <v>42.84</v>
      </c>
      <c r="AZ75" s="22">
        <v>43.61</v>
      </c>
      <c r="BA75" s="22">
        <v>44.17</v>
      </c>
      <c r="BB75" s="22">
        <v>44.39</v>
      </c>
      <c r="BC75" s="22">
        <v>44.67</v>
      </c>
      <c r="BD75" s="22">
        <v>45.22</v>
      </c>
      <c r="BE75" s="22">
        <v>45.36</v>
      </c>
      <c r="BF75" s="22">
        <v>45.49</v>
      </c>
      <c r="BG75" s="22">
        <v>45.5</v>
      </c>
      <c r="BH75" s="22">
        <v>45.38</v>
      </c>
      <c r="BI75" s="22">
        <v>45.42</v>
      </c>
      <c r="BJ75" s="22">
        <v>44.89</v>
      </c>
      <c r="BK75" s="22">
        <v>45.03</v>
      </c>
      <c r="BL75" s="22">
        <v>45.22</v>
      </c>
      <c r="BM75" s="22" t="e">
        <v>#N/A</v>
      </c>
      <c r="BN75" s="11">
        <v>278</v>
      </c>
      <c r="BO75" s="11">
        <v>271</v>
      </c>
      <c r="BP75" s="11">
        <v>271</v>
      </c>
      <c r="BQ75" s="11">
        <v>278</v>
      </c>
      <c r="BR75" s="11">
        <v>320</v>
      </c>
      <c r="BS75" s="11">
        <v>348</v>
      </c>
      <c r="BT75" s="11">
        <v>353</v>
      </c>
      <c r="BU75" s="11">
        <v>330</v>
      </c>
      <c r="BV75" s="11">
        <v>333</v>
      </c>
      <c r="BW75" s="11">
        <v>336</v>
      </c>
      <c r="BX75" s="11">
        <v>339</v>
      </c>
      <c r="BY75" s="11">
        <v>320</v>
      </c>
      <c r="BZ75" s="11">
        <v>330</v>
      </c>
      <c r="CA75" s="11">
        <v>366</v>
      </c>
      <c r="CB75" s="11">
        <v>416</v>
      </c>
      <c r="CC75" s="11">
        <v>510</v>
      </c>
      <c r="CD75" s="11">
        <v>527</v>
      </c>
      <c r="CE75" s="11">
        <v>515</v>
      </c>
      <c r="CF75" s="11">
        <v>533</v>
      </c>
      <c r="CG75" s="11">
        <v>534</v>
      </c>
      <c r="CH75" s="11">
        <v>580</v>
      </c>
      <c r="CI75" s="11">
        <v>578</v>
      </c>
      <c r="CJ75" s="11">
        <v>662</v>
      </c>
      <c r="CK75" s="11">
        <v>711</v>
      </c>
      <c r="CL75" s="11">
        <v>749</v>
      </c>
      <c r="CM75" s="11" t="e">
        <v>#N/A</v>
      </c>
      <c r="CN75" s="11">
        <v>70</v>
      </c>
      <c r="CO75" s="11">
        <v>68</v>
      </c>
      <c r="CP75" s="11">
        <v>75</v>
      </c>
      <c r="CQ75" s="11">
        <v>66</v>
      </c>
      <c r="CR75" s="11">
        <v>64</v>
      </c>
      <c r="CS75" s="11">
        <v>57</v>
      </c>
      <c r="CT75" s="11">
        <v>79</v>
      </c>
      <c r="CU75" s="11">
        <v>54</v>
      </c>
      <c r="CV75" s="11">
        <v>56</v>
      </c>
      <c r="CW75" s="11">
        <v>73</v>
      </c>
      <c r="CX75" s="11">
        <v>55</v>
      </c>
      <c r="CY75" s="11">
        <v>61</v>
      </c>
      <c r="CZ75">
        <v>51</v>
      </c>
      <c r="DA75" s="11">
        <v>54</v>
      </c>
      <c r="DB75">
        <v>62</v>
      </c>
      <c r="DC75" s="11">
        <v>34</v>
      </c>
      <c r="DD75" s="11">
        <v>63</v>
      </c>
      <c r="DE75" s="11">
        <v>64</v>
      </c>
      <c r="DF75" s="11">
        <v>56</v>
      </c>
      <c r="DG75" s="11">
        <v>64</v>
      </c>
      <c r="DH75" s="11">
        <v>61</v>
      </c>
      <c r="DI75" s="11">
        <v>84</v>
      </c>
      <c r="DJ75" s="11">
        <v>51</v>
      </c>
      <c r="DK75" s="11">
        <v>56</v>
      </c>
      <c r="DL75" s="11">
        <v>58</v>
      </c>
      <c r="DM75" s="11" t="e">
        <v>#N/A</v>
      </c>
      <c r="DN75" s="11">
        <v>57</v>
      </c>
      <c r="DO75" s="11">
        <v>58</v>
      </c>
      <c r="DP75" s="11">
        <v>57</v>
      </c>
      <c r="DQ75" s="11">
        <v>70</v>
      </c>
      <c r="DR75" s="11">
        <v>62</v>
      </c>
      <c r="DS75" s="11">
        <v>57</v>
      </c>
      <c r="DT75" s="11">
        <v>73</v>
      </c>
      <c r="DU75" s="11">
        <v>62</v>
      </c>
      <c r="DV75" s="11">
        <v>70</v>
      </c>
      <c r="DW75" s="11">
        <v>54</v>
      </c>
      <c r="DX75" s="11">
        <v>55</v>
      </c>
      <c r="DY75" s="11">
        <v>68</v>
      </c>
      <c r="DZ75" s="11">
        <v>71</v>
      </c>
      <c r="EA75" s="11">
        <v>59</v>
      </c>
      <c r="EB75" s="11">
        <v>58</v>
      </c>
      <c r="EC75" s="11">
        <v>83</v>
      </c>
      <c r="ED75" s="11">
        <v>70</v>
      </c>
      <c r="EE75" s="11">
        <v>81</v>
      </c>
      <c r="EF75" s="11">
        <v>71</v>
      </c>
      <c r="EG75" s="11">
        <v>60</v>
      </c>
      <c r="EH75" s="11">
        <v>81</v>
      </c>
      <c r="EI75" s="11">
        <v>63</v>
      </c>
      <c r="EJ75" s="11">
        <v>70</v>
      </c>
      <c r="EK75" s="11">
        <v>83</v>
      </c>
      <c r="EL75" s="11">
        <v>88</v>
      </c>
      <c r="EM75" s="11" t="e">
        <v>#N/A</v>
      </c>
      <c r="EN75" s="11">
        <v>250</v>
      </c>
      <c r="EO75" s="11">
        <v>221</v>
      </c>
      <c r="EP75" s="11">
        <v>234</v>
      </c>
      <c r="EQ75" s="11">
        <v>285</v>
      </c>
      <c r="ER75" s="11">
        <v>274</v>
      </c>
      <c r="ES75" s="11">
        <v>256</v>
      </c>
      <c r="ET75" s="11">
        <v>233</v>
      </c>
      <c r="EU75" s="11">
        <v>232</v>
      </c>
      <c r="EV75" s="11">
        <v>205</v>
      </c>
      <c r="EW75" s="11">
        <v>256</v>
      </c>
      <c r="EX75" s="11">
        <v>257</v>
      </c>
      <c r="EY75" s="11">
        <v>287</v>
      </c>
      <c r="EZ75" s="11">
        <v>233</v>
      </c>
      <c r="FA75" s="11">
        <v>280</v>
      </c>
      <c r="FB75" s="11">
        <v>309</v>
      </c>
      <c r="FC75" s="11">
        <v>359</v>
      </c>
      <c r="FD75" s="11">
        <v>357</v>
      </c>
      <c r="FE75" s="11">
        <v>278</v>
      </c>
      <c r="FF75" s="11">
        <v>316</v>
      </c>
      <c r="FG75" s="11">
        <v>325</v>
      </c>
      <c r="FH75" s="11">
        <v>322</v>
      </c>
      <c r="FI75" s="11">
        <v>305</v>
      </c>
      <c r="FJ75" s="11">
        <v>434</v>
      </c>
      <c r="FK75" s="11">
        <v>372</v>
      </c>
      <c r="FL75" s="11">
        <v>357</v>
      </c>
      <c r="FM75" s="11" t="e">
        <v>#N/A</v>
      </c>
      <c r="FN75" s="11">
        <v>242</v>
      </c>
      <c r="FO75" s="11">
        <v>246</v>
      </c>
      <c r="FP75" s="11">
        <v>201</v>
      </c>
      <c r="FQ75" s="11">
        <v>218</v>
      </c>
      <c r="FR75" s="11">
        <v>258</v>
      </c>
      <c r="FS75" s="11">
        <v>256</v>
      </c>
      <c r="FT75" s="11">
        <v>254</v>
      </c>
      <c r="FU75" s="11">
        <v>242</v>
      </c>
      <c r="FV75" s="11">
        <v>263</v>
      </c>
      <c r="FW75" s="11">
        <v>276</v>
      </c>
      <c r="FX75" s="11">
        <v>264</v>
      </c>
      <c r="FY75" s="11">
        <v>276</v>
      </c>
      <c r="FZ75" s="11">
        <v>264</v>
      </c>
      <c r="GA75" s="11">
        <v>240</v>
      </c>
      <c r="GB75" s="11">
        <v>264</v>
      </c>
      <c r="GC75" s="11">
        <v>302</v>
      </c>
      <c r="GD75" s="11">
        <v>395</v>
      </c>
      <c r="GE75" s="11">
        <v>305</v>
      </c>
      <c r="GF75" s="11">
        <v>321</v>
      </c>
      <c r="GG75" s="11">
        <v>320</v>
      </c>
      <c r="GH75" s="11">
        <v>304</v>
      </c>
      <c r="GI75" s="11">
        <v>270</v>
      </c>
      <c r="GJ75" s="11">
        <v>278</v>
      </c>
      <c r="GK75" s="11">
        <v>322</v>
      </c>
      <c r="GL75" s="11">
        <v>321</v>
      </c>
      <c r="GM75" s="11" t="e">
        <v>#N/A</v>
      </c>
      <c r="GN75">
        <v>6539</v>
      </c>
      <c r="GO75">
        <v>6551</v>
      </c>
      <c r="GP75">
        <v>6558</v>
      </c>
      <c r="GQ75">
        <v>6560</v>
      </c>
      <c r="GR75">
        <v>6570</v>
      </c>
      <c r="GS75">
        <v>6574</v>
      </c>
      <c r="GT75">
        <v>6584</v>
      </c>
      <c r="GU75">
        <v>6590</v>
      </c>
      <c r="GV75">
        <v>6597</v>
      </c>
      <c r="GW75">
        <v>6607</v>
      </c>
      <c r="GX75">
        <v>6611</v>
      </c>
      <c r="GY75">
        <v>6614</v>
      </c>
      <c r="GZ75">
        <v>6617</v>
      </c>
      <c r="HA75">
        <v>6617</v>
      </c>
      <c r="HB75">
        <v>6617</v>
      </c>
      <c r="HC75">
        <v>6620</v>
      </c>
      <c r="HD75">
        <v>6617</v>
      </c>
      <c r="HE75">
        <v>6610</v>
      </c>
      <c r="HF75">
        <v>6610</v>
      </c>
      <c r="HG75">
        <v>6606</v>
      </c>
      <c r="HH75">
        <v>6605</v>
      </c>
      <c r="HI75">
        <v>6600</v>
      </c>
      <c r="HJ75">
        <v>6592</v>
      </c>
      <c r="HK75">
        <v>6579</v>
      </c>
      <c r="HL75">
        <v>6566</v>
      </c>
      <c r="HM75">
        <v>6559</v>
      </c>
      <c r="HN75">
        <v>6547</v>
      </c>
      <c r="HO75">
        <v>45.09</v>
      </c>
      <c r="HP75">
        <v>45.14</v>
      </c>
      <c r="HQ75">
        <v>45.25</v>
      </c>
      <c r="HR75">
        <v>45.37</v>
      </c>
      <c r="HS75">
        <v>45.54</v>
      </c>
      <c r="HT75">
        <v>45.72</v>
      </c>
      <c r="HU75">
        <v>45.77</v>
      </c>
      <c r="HV75">
        <v>45.87</v>
      </c>
      <c r="HW75">
        <v>46.18</v>
      </c>
      <c r="HX75">
        <v>46.31</v>
      </c>
      <c r="HY75">
        <v>46.43</v>
      </c>
      <c r="HZ75">
        <v>46.65</v>
      </c>
      <c r="IA75">
        <v>46.96</v>
      </c>
      <c r="IB75">
        <v>47.16</v>
      </c>
      <c r="IC75">
        <v>47.42</v>
      </c>
      <c r="ID75">
        <v>47.66</v>
      </c>
      <c r="IE75">
        <v>47.91</v>
      </c>
      <c r="IF75">
        <v>48.17</v>
      </c>
      <c r="IG75">
        <v>48.42</v>
      </c>
      <c r="IH75">
        <v>48.63</v>
      </c>
      <c r="II75">
        <v>48.83</v>
      </c>
      <c r="IJ75">
        <v>49.03</v>
      </c>
      <c r="IK75">
        <v>49.23</v>
      </c>
      <c r="IL75">
        <v>49.35</v>
      </c>
      <c r="IM75">
        <v>49.46</v>
      </c>
      <c r="IN75">
        <v>49.56</v>
      </c>
      <c r="IO75">
        <v>49.61</v>
      </c>
      <c r="IP75">
        <v>53</v>
      </c>
      <c r="IQ75">
        <v>55</v>
      </c>
      <c r="IR75">
        <v>53</v>
      </c>
      <c r="IS75">
        <v>54</v>
      </c>
      <c r="IT75">
        <v>53</v>
      </c>
      <c r="IU75">
        <v>52</v>
      </c>
      <c r="IV75">
        <v>52</v>
      </c>
      <c r="IW75">
        <v>51</v>
      </c>
      <c r="IX75">
        <v>51</v>
      </c>
      <c r="IY75">
        <v>50</v>
      </c>
      <c r="IZ75">
        <v>50</v>
      </c>
      <c r="JA75">
        <v>49</v>
      </c>
      <c r="JB75">
        <v>49</v>
      </c>
      <c r="JC75">
        <v>49</v>
      </c>
      <c r="JD75">
        <v>49</v>
      </c>
      <c r="JE75">
        <v>48</v>
      </c>
      <c r="JF75">
        <v>49</v>
      </c>
      <c r="JG75">
        <v>47</v>
      </c>
      <c r="JH75">
        <v>47</v>
      </c>
      <c r="JI75">
        <v>48</v>
      </c>
      <c r="JJ75">
        <v>48</v>
      </c>
      <c r="JK75">
        <v>49</v>
      </c>
      <c r="JL75">
        <v>49</v>
      </c>
      <c r="JM75">
        <v>49</v>
      </c>
      <c r="JN75">
        <v>49</v>
      </c>
      <c r="JO75">
        <v>50</v>
      </c>
      <c r="JP75">
        <v>50</v>
      </c>
      <c r="JQ75">
        <v>64</v>
      </c>
      <c r="JR75">
        <v>63</v>
      </c>
      <c r="JS75">
        <v>65</v>
      </c>
      <c r="JT75">
        <v>67</v>
      </c>
      <c r="JU75">
        <v>68</v>
      </c>
      <c r="JV75">
        <v>69</v>
      </c>
      <c r="JW75">
        <v>70</v>
      </c>
      <c r="JX75">
        <v>69</v>
      </c>
      <c r="JY75">
        <v>69</v>
      </c>
      <c r="JZ75">
        <v>71</v>
      </c>
      <c r="KA75">
        <v>74</v>
      </c>
      <c r="KB75">
        <v>73</v>
      </c>
      <c r="KC75">
        <v>69</v>
      </c>
      <c r="KD75">
        <v>72</v>
      </c>
      <c r="KE75">
        <v>70</v>
      </c>
      <c r="KF75">
        <v>71</v>
      </c>
      <c r="KG75">
        <v>69</v>
      </c>
      <c r="KH75">
        <v>71</v>
      </c>
      <c r="KI75">
        <v>67</v>
      </c>
      <c r="KJ75">
        <v>72</v>
      </c>
      <c r="KK75">
        <v>73</v>
      </c>
      <c r="KL75">
        <v>73</v>
      </c>
      <c r="KM75">
        <v>77</v>
      </c>
      <c r="KN75">
        <v>86</v>
      </c>
      <c r="KO75">
        <v>83</v>
      </c>
      <c r="KP75">
        <v>83</v>
      </c>
      <c r="KQ75">
        <v>90</v>
      </c>
      <c r="KR75">
        <v>17</v>
      </c>
      <c r="KS75">
        <v>20</v>
      </c>
      <c r="KT75">
        <v>19</v>
      </c>
      <c r="KU75">
        <v>15</v>
      </c>
      <c r="KV75">
        <v>25</v>
      </c>
      <c r="KW75">
        <v>21</v>
      </c>
      <c r="KX75">
        <v>28</v>
      </c>
      <c r="KY75">
        <v>24</v>
      </c>
      <c r="KZ75">
        <v>25</v>
      </c>
      <c r="LA75">
        <v>31</v>
      </c>
      <c r="LB75">
        <v>28</v>
      </c>
      <c r="LC75">
        <v>27</v>
      </c>
      <c r="LD75">
        <v>23</v>
      </c>
      <c r="LE75">
        <v>23</v>
      </c>
      <c r="LF75">
        <v>21</v>
      </c>
      <c r="LG75">
        <v>26</v>
      </c>
      <c r="LH75">
        <v>17</v>
      </c>
      <c r="LI75">
        <v>17</v>
      </c>
      <c r="LJ75">
        <v>20</v>
      </c>
      <c r="LK75">
        <v>20</v>
      </c>
      <c r="LL75">
        <v>24</v>
      </c>
      <c r="LM75">
        <v>19</v>
      </c>
      <c r="LN75">
        <v>20</v>
      </c>
      <c r="LO75">
        <v>24</v>
      </c>
      <c r="LP75">
        <v>21</v>
      </c>
      <c r="LQ75">
        <v>26</v>
      </c>
      <c r="LR75">
        <v>28</v>
      </c>
    </row>
    <row r="76" spans="2:330" x14ac:dyDescent="0.35">
      <c r="B76" s="2" t="s">
        <v>79</v>
      </c>
      <c r="C76" s="1" t="s">
        <v>380</v>
      </c>
      <c r="D76" s="1" t="s">
        <v>190</v>
      </c>
      <c r="E76" s="1">
        <v>5566056</v>
      </c>
      <c r="F76" s="11">
        <v>8408</v>
      </c>
      <c r="G76" s="11">
        <v>9071</v>
      </c>
      <c r="H76" s="11">
        <v>10022</v>
      </c>
      <c r="I76" s="11">
        <v>10206</v>
      </c>
      <c r="J76" t="e">
        <v>#N/A</v>
      </c>
      <c r="K76" t="e">
        <v>#N/A</v>
      </c>
      <c r="L76" s="11">
        <v>18</v>
      </c>
      <c r="M76" s="11">
        <v>173</v>
      </c>
      <c r="N76" s="11">
        <v>12351</v>
      </c>
      <c r="O76" s="11">
        <v>12510</v>
      </c>
      <c r="P76" s="11">
        <v>12633</v>
      </c>
      <c r="Q76" s="11">
        <v>12576</v>
      </c>
      <c r="R76" s="11">
        <v>12456</v>
      </c>
      <c r="S76" s="11">
        <v>12354</v>
      </c>
      <c r="T76" s="11">
        <v>12277</v>
      </c>
      <c r="U76" s="11">
        <v>12253</v>
      </c>
      <c r="V76" s="11">
        <v>12207</v>
      </c>
      <c r="W76" s="11">
        <v>12158</v>
      </c>
      <c r="X76" s="11">
        <v>12105</v>
      </c>
      <c r="Y76" s="11">
        <v>11796</v>
      </c>
      <c r="Z76" s="11">
        <v>11708</v>
      </c>
      <c r="AA76" s="11">
        <v>11644</v>
      </c>
      <c r="AB76" s="11">
        <v>11698</v>
      </c>
      <c r="AC76" s="11">
        <v>11815</v>
      </c>
      <c r="AD76" s="11">
        <v>11829</v>
      </c>
      <c r="AE76" s="11">
        <v>11856</v>
      </c>
      <c r="AF76" s="11">
        <v>11883</v>
      </c>
      <c r="AG76" s="11">
        <v>11828</v>
      </c>
      <c r="AH76" s="11">
        <v>11878</v>
      </c>
      <c r="AI76" s="11">
        <v>11882</v>
      </c>
      <c r="AJ76" s="11">
        <v>11559</v>
      </c>
      <c r="AK76" s="11">
        <v>11607</v>
      </c>
      <c r="AL76" s="11">
        <v>11654</v>
      </c>
      <c r="AM76" s="11" t="e">
        <v>#N/A</v>
      </c>
      <c r="AN76" s="22">
        <v>36.99</v>
      </c>
      <c r="AO76" s="22">
        <v>37.5</v>
      </c>
      <c r="AP76" s="22">
        <v>37.96</v>
      </c>
      <c r="AQ76" s="22">
        <v>38.6</v>
      </c>
      <c r="AR76" s="22">
        <v>39.31</v>
      </c>
      <c r="AS76" s="22">
        <v>40.11</v>
      </c>
      <c r="AT76" s="22">
        <v>40.79</v>
      </c>
      <c r="AU76" s="22">
        <v>41.4</v>
      </c>
      <c r="AV76" s="22">
        <v>42.1</v>
      </c>
      <c r="AW76" s="22">
        <v>42.68</v>
      </c>
      <c r="AX76" s="22">
        <v>43.38</v>
      </c>
      <c r="AY76" s="22">
        <v>44.76</v>
      </c>
      <c r="AZ76" s="22">
        <v>45.44</v>
      </c>
      <c r="BA76" s="22">
        <v>46.07</v>
      </c>
      <c r="BB76" s="22">
        <v>46.53</v>
      </c>
      <c r="BC76" s="22">
        <v>46.73</v>
      </c>
      <c r="BD76" s="22">
        <v>47.08</v>
      </c>
      <c r="BE76" s="22">
        <v>47.48</v>
      </c>
      <c r="BF76" s="22">
        <v>47.61</v>
      </c>
      <c r="BG76" s="22">
        <v>47.78</v>
      </c>
      <c r="BH76" s="22">
        <v>47.82</v>
      </c>
      <c r="BI76" s="22">
        <v>47.72</v>
      </c>
      <c r="BJ76" s="22">
        <v>47.68</v>
      </c>
      <c r="BK76" s="22">
        <v>47.5</v>
      </c>
      <c r="BL76" s="22">
        <v>47.22</v>
      </c>
      <c r="BM76" s="22" t="e">
        <v>#N/A</v>
      </c>
      <c r="BN76" s="11">
        <v>412</v>
      </c>
      <c r="BO76" s="11">
        <v>417</v>
      </c>
      <c r="BP76" s="11">
        <v>385</v>
      </c>
      <c r="BQ76" s="11">
        <v>352</v>
      </c>
      <c r="BR76" s="11">
        <v>337</v>
      </c>
      <c r="BS76" s="11">
        <v>335</v>
      </c>
      <c r="BT76" s="11">
        <v>322</v>
      </c>
      <c r="BU76" s="11">
        <v>313</v>
      </c>
      <c r="BV76" s="11">
        <v>309</v>
      </c>
      <c r="BW76" s="11">
        <v>326</v>
      </c>
      <c r="BX76" s="11">
        <v>324</v>
      </c>
      <c r="BY76" s="11">
        <v>334</v>
      </c>
      <c r="BZ76" s="11">
        <v>330</v>
      </c>
      <c r="CA76" s="11">
        <v>360</v>
      </c>
      <c r="CB76" s="11">
        <v>439</v>
      </c>
      <c r="CC76" s="11">
        <v>607</v>
      </c>
      <c r="CD76" s="11">
        <v>645</v>
      </c>
      <c r="CE76" s="11">
        <v>683</v>
      </c>
      <c r="CF76" s="11">
        <v>749</v>
      </c>
      <c r="CG76" s="11">
        <v>754</v>
      </c>
      <c r="CH76" s="11">
        <v>801</v>
      </c>
      <c r="CI76" s="11">
        <v>805</v>
      </c>
      <c r="CJ76" s="11">
        <v>924</v>
      </c>
      <c r="CK76" s="11">
        <v>1024</v>
      </c>
      <c r="CL76" s="11">
        <v>1021</v>
      </c>
      <c r="CM76" s="11" t="e">
        <v>#N/A</v>
      </c>
      <c r="CN76" s="11">
        <v>159</v>
      </c>
      <c r="CO76" s="11">
        <v>141</v>
      </c>
      <c r="CP76" s="11">
        <v>138</v>
      </c>
      <c r="CQ76" s="11">
        <v>135</v>
      </c>
      <c r="CR76" s="11">
        <v>112</v>
      </c>
      <c r="CS76" s="11">
        <v>97</v>
      </c>
      <c r="CT76" s="11">
        <v>100</v>
      </c>
      <c r="CU76" s="11">
        <v>91</v>
      </c>
      <c r="CV76" s="11">
        <v>92</v>
      </c>
      <c r="CW76" s="11">
        <v>76</v>
      </c>
      <c r="CX76" s="11">
        <v>85</v>
      </c>
      <c r="CY76" s="11">
        <v>93</v>
      </c>
      <c r="CZ76">
        <v>94</v>
      </c>
      <c r="DA76" s="11">
        <v>87</v>
      </c>
      <c r="DB76">
        <v>96</v>
      </c>
      <c r="DC76" s="11">
        <v>87</v>
      </c>
      <c r="DD76" s="11">
        <v>97</v>
      </c>
      <c r="DE76" s="11">
        <v>94</v>
      </c>
      <c r="DF76" s="11">
        <v>104</v>
      </c>
      <c r="DG76" s="11">
        <v>104</v>
      </c>
      <c r="DH76" s="11">
        <v>117</v>
      </c>
      <c r="DI76" s="11">
        <v>110</v>
      </c>
      <c r="DJ76" s="11">
        <v>116</v>
      </c>
      <c r="DK76" s="11">
        <v>100</v>
      </c>
      <c r="DL76" s="11">
        <v>112</v>
      </c>
      <c r="DM76" s="11" t="e">
        <v>#N/A</v>
      </c>
      <c r="DN76" s="11">
        <v>92</v>
      </c>
      <c r="DO76" s="11">
        <v>89</v>
      </c>
      <c r="DP76" s="11">
        <v>81</v>
      </c>
      <c r="DQ76" s="11">
        <v>114</v>
      </c>
      <c r="DR76" s="11">
        <v>119</v>
      </c>
      <c r="DS76" s="11">
        <v>102</v>
      </c>
      <c r="DT76" s="11">
        <v>111</v>
      </c>
      <c r="DU76" s="11">
        <v>98</v>
      </c>
      <c r="DV76" s="11">
        <v>94</v>
      </c>
      <c r="DW76" s="11">
        <v>109</v>
      </c>
      <c r="DX76" s="11">
        <v>99</v>
      </c>
      <c r="DY76" s="11">
        <v>92</v>
      </c>
      <c r="DZ76" s="11">
        <v>102</v>
      </c>
      <c r="EA76" s="11">
        <v>104</v>
      </c>
      <c r="EB76" s="11">
        <v>78</v>
      </c>
      <c r="EC76" s="11">
        <v>106</v>
      </c>
      <c r="ED76" s="11">
        <v>91</v>
      </c>
      <c r="EE76" s="11">
        <v>93</v>
      </c>
      <c r="EF76" s="11">
        <v>107</v>
      </c>
      <c r="EG76" s="11">
        <v>122</v>
      </c>
      <c r="EH76" s="11">
        <v>107</v>
      </c>
      <c r="EI76" s="11">
        <v>140</v>
      </c>
      <c r="EJ76" s="11">
        <v>137</v>
      </c>
      <c r="EK76" s="11">
        <v>125</v>
      </c>
      <c r="EL76" s="11">
        <v>121</v>
      </c>
      <c r="EM76" s="11" t="e">
        <v>#N/A</v>
      </c>
      <c r="EN76" s="11">
        <v>537</v>
      </c>
      <c r="EO76" s="11">
        <v>546</v>
      </c>
      <c r="EP76" s="11">
        <v>647</v>
      </c>
      <c r="EQ76" s="11">
        <v>478</v>
      </c>
      <c r="ER76" s="11">
        <v>451</v>
      </c>
      <c r="ES76" s="11">
        <v>464</v>
      </c>
      <c r="ET76" s="11">
        <v>480</v>
      </c>
      <c r="EU76" s="11">
        <v>450</v>
      </c>
      <c r="EV76" s="11">
        <v>503</v>
      </c>
      <c r="EW76" s="11">
        <v>543</v>
      </c>
      <c r="EX76" s="11">
        <v>521</v>
      </c>
      <c r="EY76" s="11">
        <v>497</v>
      </c>
      <c r="EZ76" s="11">
        <v>499</v>
      </c>
      <c r="FA76" s="11">
        <v>536</v>
      </c>
      <c r="FB76" s="11">
        <v>670</v>
      </c>
      <c r="FC76" s="11">
        <v>771</v>
      </c>
      <c r="FD76" s="11">
        <v>755</v>
      </c>
      <c r="FE76" s="11">
        <v>706</v>
      </c>
      <c r="FF76" s="11">
        <v>701</v>
      </c>
      <c r="FG76" s="11">
        <v>686</v>
      </c>
      <c r="FH76" s="11">
        <v>685</v>
      </c>
      <c r="FI76" s="11">
        <v>688</v>
      </c>
      <c r="FJ76" s="11">
        <v>855</v>
      </c>
      <c r="FK76" s="11">
        <v>780</v>
      </c>
      <c r="FL76" s="11">
        <v>753</v>
      </c>
      <c r="FM76" s="11" t="e">
        <v>#N/A</v>
      </c>
      <c r="FN76" s="11">
        <v>516</v>
      </c>
      <c r="FO76" s="11">
        <v>439</v>
      </c>
      <c r="FP76" s="11">
        <v>581</v>
      </c>
      <c r="FQ76" s="11">
        <v>556</v>
      </c>
      <c r="FR76" s="11">
        <v>564</v>
      </c>
      <c r="FS76" s="11">
        <v>561</v>
      </c>
      <c r="FT76" s="11">
        <v>546</v>
      </c>
      <c r="FU76" s="11">
        <v>467</v>
      </c>
      <c r="FV76" s="11">
        <v>547</v>
      </c>
      <c r="FW76" s="11">
        <v>561</v>
      </c>
      <c r="FX76" s="11">
        <v>557</v>
      </c>
      <c r="FY76" s="11">
        <v>548</v>
      </c>
      <c r="FZ76" s="11">
        <v>581</v>
      </c>
      <c r="GA76" s="11">
        <v>581</v>
      </c>
      <c r="GB76" s="11">
        <v>634</v>
      </c>
      <c r="GC76" s="11">
        <v>635</v>
      </c>
      <c r="GD76" s="11">
        <v>745</v>
      </c>
      <c r="GE76" s="11">
        <v>682</v>
      </c>
      <c r="GF76" s="11">
        <v>672</v>
      </c>
      <c r="GG76" s="11">
        <v>721</v>
      </c>
      <c r="GH76" s="11">
        <v>646</v>
      </c>
      <c r="GI76" s="11">
        <v>652</v>
      </c>
      <c r="GJ76" s="11">
        <v>716</v>
      </c>
      <c r="GK76" s="11">
        <v>709</v>
      </c>
      <c r="GL76" s="11">
        <v>693</v>
      </c>
      <c r="GM76" s="11" t="e">
        <v>#N/A</v>
      </c>
      <c r="GN76">
        <v>11613</v>
      </c>
      <c r="GO76">
        <v>11623</v>
      </c>
      <c r="GP76">
        <v>11627</v>
      </c>
      <c r="GQ76">
        <v>11632</v>
      </c>
      <c r="GR76">
        <v>11632</v>
      </c>
      <c r="GS76">
        <v>11633</v>
      </c>
      <c r="GT76">
        <v>11641</v>
      </c>
      <c r="GU76">
        <v>11649</v>
      </c>
      <c r="GV76">
        <v>11653</v>
      </c>
      <c r="GW76">
        <v>11652</v>
      </c>
      <c r="GX76">
        <v>11658</v>
      </c>
      <c r="GY76">
        <v>11656</v>
      </c>
      <c r="GZ76">
        <v>11647</v>
      </c>
      <c r="HA76">
        <v>11639</v>
      </c>
      <c r="HB76">
        <v>11620</v>
      </c>
      <c r="HC76">
        <v>11603</v>
      </c>
      <c r="HD76">
        <v>11581</v>
      </c>
      <c r="HE76">
        <v>11555</v>
      </c>
      <c r="HF76">
        <v>11523</v>
      </c>
      <c r="HG76">
        <v>11495</v>
      </c>
      <c r="HH76">
        <v>11463</v>
      </c>
      <c r="HI76">
        <v>11423</v>
      </c>
      <c r="HJ76">
        <v>11380</v>
      </c>
      <c r="HK76">
        <v>11333</v>
      </c>
      <c r="HL76">
        <v>11285</v>
      </c>
      <c r="HM76">
        <v>11239</v>
      </c>
      <c r="HN76">
        <v>11196</v>
      </c>
      <c r="HO76">
        <v>47.29</v>
      </c>
      <c r="HP76">
        <v>47.06</v>
      </c>
      <c r="HQ76">
        <v>46.82</v>
      </c>
      <c r="HR76">
        <v>46.7</v>
      </c>
      <c r="HS76">
        <v>46.51</v>
      </c>
      <c r="HT76">
        <v>46.37</v>
      </c>
      <c r="HU76">
        <v>46.33</v>
      </c>
      <c r="HV76">
        <v>46.32</v>
      </c>
      <c r="HW76">
        <v>46.34</v>
      </c>
      <c r="HX76">
        <v>46.49</v>
      </c>
      <c r="HY76">
        <v>46.66</v>
      </c>
      <c r="HZ76">
        <v>46.79</v>
      </c>
      <c r="IA76">
        <v>46.87</v>
      </c>
      <c r="IB76">
        <v>47.01</v>
      </c>
      <c r="IC76">
        <v>47.14</v>
      </c>
      <c r="ID76">
        <v>47.27</v>
      </c>
      <c r="IE76">
        <v>47.39</v>
      </c>
      <c r="IF76">
        <v>47.5</v>
      </c>
      <c r="IG76">
        <v>47.61</v>
      </c>
      <c r="IH76">
        <v>47.68</v>
      </c>
      <c r="II76">
        <v>47.74</v>
      </c>
      <c r="IJ76">
        <v>47.8</v>
      </c>
      <c r="IK76">
        <v>47.83</v>
      </c>
      <c r="IL76">
        <v>47.82</v>
      </c>
      <c r="IM76">
        <v>47.79</v>
      </c>
      <c r="IN76">
        <v>47.71</v>
      </c>
      <c r="IO76">
        <v>47.64</v>
      </c>
      <c r="IP76">
        <v>97</v>
      </c>
      <c r="IQ76">
        <v>103</v>
      </c>
      <c r="IR76">
        <v>105</v>
      </c>
      <c r="IS76">
        <v>104</v>
      </c>
      <c r="IT76">
        <v>103</v>
      </c>
      <c r="IU76">
        <v>101</v>
      </c>
      <c r="IV76">
        <v>98</v>
      </c>
      <c r="IW76">
        <v>97</v>
      </c>
      <c r="IX76">
        <v>97</v>
      </c>
      <c r="IY76">
        <v>95</v>
      </c>
      <c r="IZ76">
        <v>95</v>
      </c>
      <c r="JA76">
        <v>93</v>
      </c>
      <c r="JB76">
        <v>92</v>
      </c>
      <c r="JC76">
        <v>93</v>
      </c>
      <c r="JD76">
        <v>92</v>
      </c>
      <c r="JE76">
        <v>92</v>
      </c>
      <c r="JF76">
        <v>91</v>
      </c>
      <c r="JG76">
        <v>92</v>
      </c>
      <c r="JH76">
        <v>92</v>
      </c>
      <c r="JI76">
        <v>92</v>
      </c>
      <c r="JJ76">
        <v>92</v>
      </c>
      <c r="JK76">
        <v>93</v>
      </c>
      <c r="JL76">
        <v>93</v>
      </c>
      <c r="JM76">
        <v>95</v>
      </c>
      <c r="JN76">
        <v>95</v>
      </c>
      <c r="JO76">
        <v>96</v>
      </c>
      <c r="JP76">
        <v>96</v>
      </c>
      <c r="JQ76">
        <v>135</v>
      </c>
      <c r="JR76">
        <v>132</v>
      </c>
      <c r="JS76">
        <v>137</v>
      </c>
      <c r="JT76">
        <v>130</v>
      </c>
      <c r="JU76">
        <v>131</v>
      </c>
      <c r="JV76">
        <v>135</v>
      </c>
      <c r="JW76">
        <v>131</v>
      </c>
      <c r="JX76">
        <v>124</v>
      </c>
      <c r="JY76">
        <v>126</v>
      </c>
      <c r="JZ76">
        <v>126</v>
      </c>
      <c r="KA76">
        <v>125</v>
      </c>
      <c r="KB76">
        <v>125</v>
      </c>
      <c r="KC76">
        <v>129</v>
      </c>
      <c r="KD76">
        <v>128</v>
      </c>
      <c r="KE76">
        <v>133</v>
      </c>
      <c r="KF76">
        <v>132</v>
      </c>
      <c r="KG76">
        <v>134</v>
      </c>
      <c r="KH76">
        <v>137</v>
      </c>
      <c r="KI76">
        <v>138</v>
      </c>
      <c r="KJ76">
        <v>137</v>
      </c>
      <c r="KK76">
        <v>141</v>
      </c>
      <c r="KL76">
        <v>148</v>
      </c>
      <c r="KM76">
        <v>152</v>
      </c>
      <c r="KN76">
        <v>153</v>
      </c>
      <c r="KO76">
        <v>155</v>
      </c>
      <c r="KP76">
        <v>155</v>
      </c>
      <c r="KQ76">
        <v>153</v>
      </c>
      <c r="KR76">
        <v>44</v>
      </c>
      <c r="KS76">
        <v>39</v>
      </c>
      <c r="KT76">
        <v>36</v>
      </c>
      <c r="KU76">
        <v>31</v>
      </c>
      <c r="KV76">
        <v>28</v>
      </c>
      <c r="KW76">
        <v>35</v>
      </c>
      <c r="KX76">
        <v>41</v>
      </c>
      <c r="KY76">
        <v>35</v>
      </c>
      <c r="KZ76">
        <v>33</v>
      </c>
      <c r="LA76">
        <v>30</v>
      </c>
      <c r="LB76">
        <v>36</v>
      </c>
      <c r="LC76">
        <v>30</v>
      </c>
      <c r="LD76">
        <v>28</v>
      </c>
      <c r="LE76">
        <v>27</v>
      </c>
      <c r="LF76">
        <v>22</v>
      </c>
      <c r="LG76">
        <v>23</v>
      </c>
      <c r="LH76">
        <v>21</v>
      </c>
      <c r="LI76">
        <v>19</v>
      </c>
      <c r="LJ76">
        <v>14</v>
      </c>
      <c r="LK76">
        <v>17</v>
      </c>
      <c r="LL76">
        <v>17</v>
      </c>
      <c r="LM76">
        <v>15</v>
      </c>
      <c r="LN76">
        <v>16</v>
      </c>
      <c r="LO76">
        <v>11</v>
      </c>
      <c r="LP76">
        <v>12</v>
      </c>
      <c r="LQ76">
        <v>13</v>
      </c>
      <c r="LR76">
        <v>14</v>
      </c>
    </row>
    <row r="77" spans="2:330" x14ac:dyDescent="0.35">
      <c r="B77" s="2" t="s">
        <v>80</v>
      </c>
      <c r="C77" s="1" t="s">
        <v>381</v>
      </c>
      <c r="D77" s="1" t="s">
        <v>191</v>
      </c>
      <c r="E77" s="1">
        <v>5566060</v>
      </c>
      <c r="F77" s="11">
        <v>7981</v>
      </c>
      <c r="G77" s="11">
        <v>8739</v>
      </c>
      <c r="H77" s="11">
        <v>10200</v>
      </c>
      <c r="I77" s="11">
        <v>11435</v>
      </c>
      <c r="J77" t="e">
        <v>#N/A</v>
      </c>
      <c r="K77" t="e">
        <v>#N/A</v>
      </c>
      <c r="L77" s="11">
        <v>156</v>
      </c>
      <c r="M77" s="11">
        <v>357</v>
      </c>
      <c r="N77" s="11">
        <v>13445</v>
      </c>
      <c r="O77" s="11">
        <v>13610</v>
      </c>
      <c r="P77" s="11">
        <v>13777</v>
      </c>
      <c r="Q77" s="11">
        <v>13863</v>
      </c>
      <c r="R77" s="11">
        <v>13928</v>
      </c>
      <c r="S77" s="11">
        <v>13941</v>
      </c>
      <c r="T77" s="11">
        <v>14009</v>
      </c>
      <c r="U77" s="11">
        <v>14066</v>
      </c>
      <c r="V77" s="11">
        <v>13984</v>
      </c>
      <c r="W77" s="11">
        <v>13858</v>
      </c>
      <c r="X77" s="11">
        <v>13774</v>
      </c>
      <c r="Y77" s="11">
        <v>13674</v>
      </c>
      <c r="Z77" s="11">
        <v>13578</v>
      </c>
      <c r="AA77" s="11">
        <v>13551</v>
      </c>
      <c r="AB77" s="11">
        <v>13595</v>
      </c>
      <c r="AC77" s="11">
        <v>13743</v>
      </c>
      <c r="AD77" s="11">
        <v>13772</v>
      </c>
      <c r="AE77" s="11">
        <v>13856</v>
      </c>
      <c r="AF77" s="11">
        <v>13905</v>
      </c>
      <c r="AG77" s="11">
        <v>13887</v>
      </c>
      <c r="AH77" s="11">
        <v>13892</v>
      </c>
      <c r="AI77" s="11">
        <v>13865</v>
      </c>
      <c r="AJ77" s="11">
        <v>13831</v>
      </c>
      <c r="AK77" s="11">
        <v>13859</v>
      </c>
      <c r="AL77" s="11">
        <v>13915</v>
      </c>
      <c r="AM77" s="11" t="e">
        <v>#N/A</v>
      </c>
      <c r="AN77" s="22">
        <v>35.549999999999997</v>
      </c>
      <c r="AO77" s="22">
        <v>35.99</v>
      </c>
      <c r="AP77" s="22">
        <v>36.46</v>
      </c>
      <c r="AQ77" s="22">
        <v>37.01</v>
      </c>
      <c r="AR77" s="22">
        <v>37.64</v>
      </c>
      <c r="AS77" s="22">
        <v>38.25</v>
      </c>
      <c r="AT77" s="22">
        <v>38.86</v>
      </c>
      <c r="AU77" s="22">
        <v>39.64</v>
      </c>
      <c r="AV77" s="22">
        <v>40.43</v>
      </c>
      <c r="AW77" s="22">
        <v>41.17</v>
      </c>
      <c r="AX77" s="22">
        <v>41.82</v>
      </c>
      <c r="AY77" s="22">
        <v>43.11</v>
      </c>
      <c r="AZ77" s="22">
        <v>43.82</v>
      </c>
      <c r="BA77" s="22">
        <v>44.32</v>
      </c>
      <c r="BB77" s="22">
        <v>44.66</v>
      </c>
      <c r="BC77" s="22">
        <v>44.92</v>
      </c>
      <c r="BD77" s="22">
        <v>45.31</v>
      </c>
      <c r="BE77" s="22">
        <v>45.52</v>
      </c>
      <c r="BF77" s="22">
        <v>45.97</v>
      </c>
      <c r="BG77" s="22">
        <v>46.27</v>
      </c>
      <c r="BH77" s="22">
        <v>46.53</v>
      </c>
      <c r="BI77" s="22">
        <v>46.71</v>
      </c>
      <c r="BJ77" s="22">
        <v>45.68</v>
      </c>
      <c r="BK77" s="22">
        <v>45.83</v>
      </c>
      <c r="BL77" s="22">
        <v>45.73</v>
      </c>
      <c r="BM77" s="22" t="e">
        <v>#N/A</v>
      </c>
      <c r="BN77" s="11">
        <v>744</v>
      </c>
      <c r="BO77" s="11">
        <v>724</v>
      </c>
      <c r="BP77" s="11">
        <v>732</v>
      </c>
      <c r="BQ77" s="11">
        <v>742</v>
      </c>
      <c r="BR77" s="11">
        <v>741</v>
      </c>
      <c r="BS77" s="11">
        <v>742</v>
      </c>
      <c r="BT77" s="11">
        <v>772</v>
      </c>
      <c r="BU77" s="11">
        <v>785</v>
      </c>
      <c r="BV77" s="11">
        <v>772</v>
      </c>
      <c r="BW77" s="11">
        <v>744</v>
      </c>
      <c r="BX77" s="11">
        <v>725</v>
      </c>
      <c r="BY77" s="11">
        <v>636</v>
      </c>
      <c r="BZ77" s="11">
        <v>619</v>
      </c>
      <c r="CA77" s="11">
        <v>627</v>
      </c>
      <c r="CB77" s="11">
        <v>693</v>
      </c>
      <c r="CC77" s="11">
        <v>902</v>
      </c>
      <c r="CD77" s="11">
        <v>952</v>
      </c>
      <c r="CE77" s="11">
        <v>988</v>
      </c>
      <c r="CF77" s="11">
        <v>1029</v>
      </c>
      <c r="CG77" s="11">
        <v>992</v>
      </c>
      <c r="CH77" s="11">
        <v>1014</v>
      </c>
      <c r="CI77" s="11">
        <v>1011</v>
      </c>
      <c r="CJ77" s="11">
        <v>1167</v>
      </c>
      <c r="CK77" s="11">
        <v>1192</v>
      </c>
      <c r="CL77" s="11">
        <v>1253</v>
      </c>
      <c r="CM77" s="11" t="e">
        <v>#N/A</v>
      </c>
      <c r="CN77" s="11">
        <v>161</v>
      </c>
      <c r="CO77" s="11">
        <v>133</v>
      </c>
      <c r="CP77" s="11">
        <v>145</v>
      </c>
      <c r="CQ77" s="11">
        <v>128</v>
      </c>
      <c r="CR77" s="11">
        <v>135</v>
      </c>
      <c r="CS77" s="11">
        <v>120</v>
      </c>
      <c r="CT77" s="11">
        <v>110</v>
      </c>
      <c r="CU77" s="11">
        <v>121</v>
      </c>
      <c r="CV77" s="11">
        <v>115</v>
      </c>
      <c r="CW77" s="11">
        <v>96</v>
      </c>
      <c r="CX77" s="11">
        <v>108</v>
      </c>
      <c r="CY77" s="11">
        <v>106</v>
      </c>
      <c r="CZ77">
        <v>107</v>
      </c>
      <c r="DA77" s="11">
        <v>138</v>
      </c>
      <c r="DB77">
        <v>111</v>
      </c>
      <c r="DC77" s="11">
        <v>113</v>
      </c>
      <c r="DD77" s="11">
        <v>135</v>
      </c>
      <c r="DE77" s="11">
        <v>125</v>
      </c>
      <c r="DF77" s="11">
        <v>145</v>
      </c>
      <c r="DG77" s="11">
        <v>140</v>
      </c>
      <c r="DH77" s="11">
        <v>143</v>
      </c>
      <c r="DI77" s="11">
        <v>131</v>
      </c>
      <c r="DJ77" s="11">
        <v>135</v>
      </c>
      <c r="DK77" s="11">
        <v>114</v>
      </c>
      <c r="DL77" s="11">
        <v>126</v>
      </c>
      <c r="DM77" s="11" t="e">
        <v>#N/A</v>
      </c>
      <c r="DN77" s="11">
        <v>117</v>
      </c>
      <c r="DO77" s="11">
        <v>108</v>
      </c>
      <c r="DP77" s="11">
        <v>104</v>
      </c>
      <c r="DQ77" s="11">
        <v>119</v>
      </c>
      <c r="DR77" s="11">
        <v>103</v>
      </c>
      <c r="DS77" s="11">
        <v>140</v>
      </c>
      <c r="DT77" s="11">
        <v>109</v>
      </c>
      <c r="DU77" s="11">
        <v>84</v>
      </c>
      <c r="DV77" s="11">
        <v>98</v>
      </c>
      <c r="DW77" s="11">
        <v>117</v>
      </c>
      <c r="DX77" s="11">
        <v>127</v>
      </c>
      <c r="DY77" s="11">
        <v>123</v>
      </c>
      <c r="DZ77" s="11">
        <v>120</v>
      </c>
      <c r="EA77" s="11">
        <v>114</v>
      </c>
      <c r="EB77" s="11">
        <v>131</v>
      </c>
      <c r="EC77" s="11">
        <v>143</v>
      </c>
      <c r="ED77" s="11">
        <v>118</v>
      </c>
      <c r="EE77" s="11">
        <v>118</v>
      </c>
      <c r="EF77" s="11">
        <v>118</v>
      </c>
      <c r="EG77" s="11">
        <v>114</v>
      </c>
      <c r="EH77" s="11">
        <v>127</v>
      </c>
      <c r="EI77" s="11">
        <v>145</v>
      </c>
      <c r="EJ77" s="11">
        <v>139</v>
      </c>
      <c r="EK77" s="11">
        <v>141</v>
      </c>
      <c r="EL77" s="11">
        <v>146</v>
      </c>
      <c r="EM77" s="11" t="e">
        <v>#N/A</v>
      </c>
      <c r="EN77" s="11">
        <v>509</v>
      </c>
      <c r="EO77" s="11">
        <v>586</v>
      </c>
      <c r="EP77" s="11">
        <v>557</v>
      </c>
      <c r="EQ77" s="11">
        <v>565</v>
      </c>
      <c r="ER77" s="11">
        <v>492</v>
      </c>
      <c r="ES77" s="11">
        <v>464</v>
      </c>
      <c r="ET77" s="11">
        <v>491</v>
      </c>
      <c r="EU77" s="11">
        <v>464</v>
      </c>
      <c r="EV77" s="11">
        <v>385</v>
      </c>
      <c r="EW77" s="11">
        <v>405</v>
      </c>
      <c r="EX77" s="11">
        <v>450</v>
      </c>
      <c r="EY77" s="11">
        <v>475</v>
      </c>
      <c r="EZ77" s="11">
        <v>431</v>
      </c>
      <c r="FA77" s="11">
        <v>549</v>
      </c>
      <c r="FB77" s="11">
        <v>568</v>
      </c>
      <c r="FC77" s="11">
        <v>701</v>
      </c>
      <c r="FD77" s="11">
        <v>637</v>
      </c>
      <c r="FE77" s="11">
        <v>599</v>
      </c>
      <c r="FF77" s="11">
        <v>604</v>
      </c>
      <c r="FG77" s="11">
        <v>571</v>
      </c>
      <c r="FH77" s="11">
        <v>470</v>
      </c>
      <c r="FI77" s="11">
        <v>535</v>
      </c>
      <c r="FJ77" s="11">
        <v>812</v>
      </c>
      <c r="FK77" s="11">
        <v>630</v>
      </c>
      <c r="FL77" s="11">
        <v>664</v>
      </c>
      <c r="FM77" s="11" t="e">
        <v>#N/A</v>
      </c>
      <c r="FN77" s="11">
        <v>509</v>
      </c>
      <c r="FO77" s="11">
        <v>446</v>
      </c>
      <c r="FP77" s="11">
        <v>431</v>
      </c>
      <c r="FQ77" s="11">
        <v>488</v>
      </c>
      <c r="FR77" s="11">
        <v>459</v>
      </c>
      <c r="FS77" s="11">
        <v>431</v>
      </c>
      <c r="FT77" s="11">
        <v>424</v>
      </c>
      <c r="FU77" s="11">
        <v>444</v>
      </c>
      <c r="FV77" s="11">
        <v>484</v>
      </c>
      <c r="FW77" s="11">
        <v>510</v>
      </c>
      <c r="FX77" s="11">
        <v>516</v>
      </c>
      <c r="FY77" s="11">
        <v>529</v>
      </c>
      <c r="FZ77" s="11">
        <v>515</v>
      </c>
      <c r="GA77" s="11">
        <v>689</v>
      </c>
      <c r="GB77" s="11">
        <v>506</v>
      </c>
      <c r="GC77" s="11">
        <v>524</v>
      </c>
      <c r="GD77" s="11">
        <v>624</v>
      </c>
      <c r="GE77" s="11">
        <v>528</v>
      </c>
      <c r="GF77" s="11">
        <v>588</v>
      </c>
      <c r="GG77" s="11">
        <v>618</v>
      </c>
      <c r="GH77" s="11">
        <v>480</v>
      </c>
      <c r="GI77" s="11">
        <v>543</v>
      </c>
      <c r="GJ77" s="11">
        <v>594</v>
      </c>
      <c r="GK77" s="11">
        <v>577</v>
      </c>
      <c r="GL77" s="11">
        <v>587</v>
      </c>
      <c r="GM77" s="11" t="e">
        <v>#N/A</v>
      </c>
      <c r="GN77">
        <v>13850</v>
      </c>
      <c r="GO77">
        <v>13849</v>
      </c>
      <c r="GP77">
        <v>13852</v>
      </c>
      <c r="GQ77">
        <v>13853</v>
      </c>
      <c r="GR77">
        <v>13857</v>
      </c>
      <c r="GS77">
        <v>13858</v>
      </c>
      <c r="GT77">
        <v>13863</v>
      </c>
      <c r="GU77">
        <v>13868</v>
      </c>
      <c r="GV77">
        <v>13872</v>
      </c>
      <c r="GW77">
        <v>13880</v>
      </c>
      <c r="GX77">
        <v>13886</v>
      </c>
      <c r="GY77">
        <v>13889</v>
      </c>
      <c r="GZ77">
        <v>13889</v>
      </c>
      <c r="HA77">
        <v>13888</v>
      </c>
      <c r="HB77">
        <v>13877</v>
      </c>
      <c r="HC77">
        <v>13867</v>
      </c>
      <c r="HD77">
        <v>13853</v>
      </c>
      <c r="HE77">
        <v>13839</v>
      </c>
      <c r="HF77">
        <v>13823</v>
      </c>
      <c r="HG77">
        <v>13801</v>
      </c>
      <c r="HH77">
        <v>13776</v>
      </c>
      <c r="HI77">
        <v>13744</v>
      </c>
      <c r="HJ77">
        <v>13711</v>
      </c>
      <c r="HK77">
        <v>13676</v>
      </c>
      <c r="HL77">
        <v>13642</v>
      </c>
      <c r="HM77">
        <v>13606</v>
      </c>
      <c r="HN77">
        <v>13569</v>
      </c>
      <c r="HO77">
        <v>45.85</v>
      </c>
      <c r="HP77">
        <v>46.01</v>
      </c>
      <c r="HQ77">
        <v>46.19</v>
      </c>
      <c r="HR77">
        <v>46.21</v>
      </c>
      <c r="HS77">
        <v>46.23</v>
      </c>
      <c r="HT77">
        <v>46.4</v>
      </c>
      <c r="HU77">
        <v>46.52</v>
      </c>
      <c r="HV77">
        <v>46.59</v>
      </c>
      <c r="HW77">
        <v>46.71</v>
      </c>
      <c r="HX77">
        <v>46.9</v>
      </c>
      <c r="HY77">
        <v>47.08</v>
      </c>
      <c r="HZ77">
        <v>47.27</v>
      </c>
      <c r="IA77">
        <v>47.45</v>
      </c>
      <c r="IB77">
        <v>47.65</v>
      </c>
      <c r="IC77">
        <v>47.88</v>
      </c>
      <c r="ID77">
        <v>48.12</v>
      </c>
      <c r="IE77">
        <v>48.34</v>
      </c>
      <c r="IF77">
        <v>48.53</v>
      </c>
      <c r="IG77">
        <v>48.74</v>
      </c>
      <c r="IH77">
        <v>48.96</v>
      </c>
      <c r="II77">
        <v>49.03</v>
      </c>
      <c r="IJ77">
        <v>49.2</v>
      </c>
      <c r="IK77">
        <v>49.37</v>
      </c>
      <c r="IL77">
        <v>49.53</v>
      </c>
      <c r="IM77">
        <v>49.65</v>
      </c>
      <c r="IN77">
        <v>49.72</v>
      </c>
      <c r="IO77">
        <v>49.79</v>
      </c>
      <c r="IP77">
        <v>117</v>
      </c>
      <c r="IQ77">
        <v>123</v>
      </c>
      <c r="IR77">
        <v>126</v>
      </c>
      <c r="IS77">
        <v>126</v>
      </c>
      <c r="IT77">
        <v>126</v>
      </c>
      <c r="IU77">
        <v>126</v>
      </c>
      <c r="IV77">
        <v>124</v>
      </c>
      <c r="IW77">
        <v>123</v>
      </c>
      <c r="IX77">
        <v>122</v>
      </c>
      <c r="IY77">
        <v>121</v>
      </c>
      <c r="IZ77">
        <v>119</v>
      </c>
      <c r="JA77">
        <v>117</v>
      </c>
      <c r="JB77">
        <v>115</v>
      </c>
      <c r="JC77">
        <v>113</v>
      </c>
      <c r="JD77">
        <v>113</v>
      </c>
      <c r="JE77">
        <v>112</v>
      </c>
      <c r="JF77">
        <v>111</v>
      </c>
      <c r="JG77">
        <v>111</v>
      </c>
      <c r="JH77">
        <v>111</v>
      </c>
      <c r="JI77">
        <v>111</v>
      </c>
      <c r="JJ77">
        <v>111</v>
      </c>
      <c r="JK77">
        <v>112</v>
      </c>
      <c r="JL77">
        <v>113</v>
      </c>
      <c r="JM77">
        <v>113</v>
      </c>
      <c r="JN77">
        <v>113</v>
      </c>
      <c r="JO77">
        <v>113</v>
      </c>
      <c r="JP77">
        <v>113</v>
      </c>
      <c r="JQ77">
        <v>137</v>
      </c>
      <c r="JR77">
        <v>139</v>
      </c>
      <c r="JS77">
        <v>140</v>
      </c>
      <c r="JT77">
        <v>144</v>
      </c>
      <c r="JU77">
        <v>148</v>
      </c>
      <c r="JV77">
        <v>148</v>
      </c>
      <c r="JW77">
        <v>149</v>
      </c>
      <c r="JX77">
        <v>146</v>
      </c>
      <c r="JY77">
        <v>146</v>
      </c>
      <c r="JZ77">
        <v>144</v>
      </c>
      <c r="KA77">
        <v>142</v>
      </c>
      <c r="KB77">
        <v>144</v>
      </c>
      <c r="KC77">
        <v>146</v>
      </c>
      <c r="KD77">
        <v>146</v>
      </c>
      <c r="KE77">
        <v>153</v>
      </c>
      <c r="KF77">
        <v>151</v>
      </c>
      <c r="KG77">
        <v>153</v>
      </c>
      <c r="KH77">
        <v>156</v>
      </c>
      <c r="KI77">
        <v>157</v>
      </c>
      <c r="KJ77">
        <v>158</v>
      </c>
      <c r="KK77">
        <v>163</v>
      </c>
      <c r="KL77">
        <v>171</v>
      </c>
      <c r="KM77">
        <v>170</v>
      </c>
      <c r="KN77">
        <v>172</v>
      </c>
      <c r="KO77">
        <v>172</v>
      </c>
      <c r="KP77">
        <v>179</v>
      </c>
      <c r="KQ77">
        <v>178</v>
      </c>
      <c r="KR77">
        <v>11</v>
      </c>
      <c r="KS77">
        <v>15</v>
      </c>
      <c r="KT77">
        <v>17</v>
      </c>
      <c r="KU77">
        <v>19</v>
      </c>
      <c r="KV77">
        <v>26</v>
      </c>
      <c r="KW77">
        <v>23</v>
      </c>
      <c r="KX77">
        <v>30</v>
      </c>
      <c r="KY77">
        <v>28</v>
      </c>
      <c r="KZ77">
        <v>28</v>
      </c>
      <c r="LA77">
        <v>31</v>
      </c>
      <c r="LB77">
        <v>29</v>
      </c>
      <c r="LC77">
        <v>30</v>
      </c>
      <c r="LD77">
        <v>31</v>
      </c>
      <c r="LE77">
        <v>32</v>
      </c>
      <c r="LF77">
        <v>29</v>
      </c>
      <c r="LG77">
        <v>29</v>
      </c>
      <c r="LH77">
        <v>28</v>
      </c>
      <c r="LI77">
        <v>31</v>
      </c>
      <c r="LJ77">
        <v>30</v>
      </c>
      <c r="LK77">
        <v>25</v>
      </c>
      <c r="LL77">
        <v>27</v>
      </c>
      <c r="LM77">
        <v>27</v>
      </c>
      <c r="LN77">
        <v>24</v>
      </c>
      <c r="LO77">
        <v>24</v>
      </c>
      <c r="LP77">
        <v>25</v>
      </c>
      <c r="LQ77">
        <v>30</v>
      </c>
      <c r="LR77">
        <v>28</v>
      </c>
    </row>
    <row r="78" spans="2:330" x14ac:dyDescent="0.35">
      <c r="B78" s="2" t="s">
        <v>81</v>
      </c>
      <c r="C78" s="1" t="s">
        <v>382</v>
      </c>
      <c r="D78" s="1" t="s">
        <v>192</v>
      </c>
      <c r="E78" s="1">
        <v>5566064</v>
      </c>
      <c r="F78" s="11">
        <v>6411</v>
      </c>
      <c r="G78" s="11">
        <v>6643</v>
      </c>
      <c r="H78" s="11">
        <v>7350</v>
      </c>
      <c r="I78" s="11">
        <v>8430</v>
      </c>
      <c r="J78" t="e">
        <v>#N/A</v>
      </c>
      <c r="K78" t="e">
        <v>#N/A</v>
      </c>
      <c r="L78" s="11">
        <v>125</v>
      </c>
      <c r="M78" s="11">
        <v>179</v>
      </c>
      <c r="N78" s="11">
        <v>9410</v>
      </c>
      <c r="O78" s="11">
        <v>9407</v>
      </c>
      <c r="P78" s="11">
        <v>9389</v>
      </c>
      <c r="Q78" s="11">
        <v>9421</v>
      </c>
      <c r="R78" s="11">
        <v>9479</v>
      </c>
      <c r="S78" s="11">
        <v>9551</v>
      </c>
      <c r="T78" s="11">
        <v>9510</v>
      </c>
      <c r="U78" s="11">
        <v>9522</v>
      </c>
      <c r="V78" s="11">
        <v>9464</v>
      </c>
      <c r="W78" s="11">
        <v>9375</v>
      </c>
      <c r="X78" s="11">
        <v>9373</v>
      </c>
      <c r="Y78" s="11">
        <v>9346</v>
      </c>
      <c r="Z78" s="11">
        <v>9354</v>
      </c>
      <c r="AA78" s="11">
        <v>9325</v>
      </c>
      <c r="AB78" s="11">
        <v>9294</v>
      </c>
      <c r="AC78" s="11">
        <v>9388</v>
      </c>
      <c r="AD78" s="11">
        <v>9421</v>
      </c>
      <c r="AE78" s="11">
        <v>9439</v>
      </c>
      <c r="AF78" s="11">
        <v>9584</v>
      </c>
      <c r="AG78" s="11">
        <v>9640</v>
      </c>
      <c r="AH78" s="11">
        <v>9683</v>
      </c>
      <c r="AI78" s="11">
        <v>9711</v>
      </c>
      <c r="AJ78" s="11">
        <v>9941</v>
      </c>
      <c r="AK78" s="11">
        <v>9977</v>
      </c>
      <c r="AL78" s="11">
        <v>10024</v>
      </c>
      <c r="AM78" s="11" t="e">
        <v>#N/A</v>
      </c>
      <c r="AN78" s="22">
        <v>36.93</v>
      </c>
      <c r="AO78" s="22">
        <v>37.53</v>
      </c>
      <c r="AP78" s="22">
        <v>38.200000000000003</v>
      </c>
      <c r="AQ78" s="22">
        <v>38.770000000000003</v>
      </c>
      <c r="AR78" s="22">
        <v>39.200000000000003</v>
      </c>
      <c r="AS78" s="22">
        <v>39.74</v>
      </c>
      <c r="AT78" s="22">
        <v>40.33</v>
      </c>
      <c r="AU78" s="22">
        <v>41.01</v>
      </c>
      <c r="AV78" s="22">
        <v>41.76</v>
      </c>
      <c r="AW78" s="22">
        <v>42.5</v>
      </c>
      <c r="AX78" s="22">
        <v>43</v>
      </c>
      <c r="AY78" s="22">
        <v>43.92</v>
      </c>
      <c r="AZ78" s="22">
        <v>44.51</v>
      </c>
      <c r="BA78" s="22">
        <v>45.2</v>
      </c>
      <c r="BB78" s="22">
        <v>45.77</v>
      </c>
      <c r="BC78" s="22">
        <v>45.94</v>
      </c>
      <c r="BD78" s="22">
        <v>46.33</v>
      </c>
      <c r="BE78" s="22">
        <v>46.47</v>
      </c>
      <c r="BF78" s="22">
        <v>46.35</v>
      </c>
      <c r="BG78" s="22">
        <v>46.47</v>
      </c>
      <c r="BH78" s="22">
        <v>46.15</v>
      </c>
      <c r="BI78" s="22">
        <v>45.93</v>
      </c>
      <c r="BJ78" s="22">
        <v>45.63</v>
      </c>
      <c r="BK78" s="22">
        <v>45.21</v>
      </c>
      <c r="BL78" s="22">
        <v>45.14</v>
      </c>
      <c r="BM78" s="22" t="e">
        <v>#N/A</v>
      </c>
      <c r="BN78" s="11">
        <v>499</v>
      </c>
      <c r="BO78" s="11">
        <v>456</v>
      </c>
      <c r="BP78" s="11">
        <v>447</v>
      </c>
      <c r="BQ78" s="11">
        <v>437</v>
      </c>
      <c r="BR78" s="11">
        <v>432</v>
      </c>
      <c r="BS78" s="11">
        <v>437</v>
      </c>
      <c r="BT78" s="11">
        <v>443</v>
      </c>
      <c r="BU78" s="11">
        <v>417</v>
      </c>
      <c r="BV78" s="11">
        <v>408</v>
      </c>
      <c r="BW78" s="11">
        <v>413</v>
      </c>
      <c r="BX78" s="11">
        <v>445</v>
      </c>
      <c r="BY78" s="11">
        <v>419</v>
      </c>
      <c r="BZ78" s="11">
        <v>453</v>
      </c>
      <c r="CA78" s="11">
        <v>464</v>
      </c>
      <c r="CB78" s="11">
        <v>482</v>
      </c>
      <c r="CC78" s="11">
        <v>650</v>
      </c>
      <c r="CD78" s="11">
        <v>669</v>
      </c>
      <c r="CE78" s="11">
        <v>715</v>
      </c>
      <c r="CF78" s="11">
        <v>755</v>
      </c>
      <c r="CG78" s="11">
        <v>770</v>
      </c>
      <c r="CH78" s="11">
        <v>790</v>
      </c>
      <c r="CI78" s="11">
        <v>809</v>
      </c>
      <c r="CJ78" s="11">
        <v>889</v>
      </c>
      <c r="CK78" s="11">
        <v>970</v>
      </c>
      <c r="CL78" s="11">
        <v>1003</v>
      </c>
      <c r="CM78" s="11" t="e">
        <v>#N/A</v>
      </c>
      <c r="CN78" s="11">
        <v>105</v>
      </c>
      <c r="CO78" s="11">
        <v>86</v>
      </c>
      <c r="CP78" s="11">
        <v>93</v>
      </c>
      <c r="CQ78" s="11">
        <v>86</v>
      </c>
      <c r="CR78" s="11">
        <v>105</v>
      </c>
      <c r="CS78" s="11">
        <v>92</v>
      </c>
      <c r="CT78" s="11">
        <v>78</v>
      </c>
      <c r="CU78" s="11">
        <v>69</v>
      </c>
      <c r="CV78" s="11">
        <v>75</v>
      </c>
      <c r="CW78" s="11">
        <v>76</v>
      </c>
      <c r="CX78" s="11">
        <v>70</v>
      </c>
      <c r="CY78" s="11">
        <v>73</v>
      </c>
      <c r="CZ78">
        <v>65</v>
      </c>
      <c r="DA78" s="11">
        <v>93</v>
      </c>
      <c r="DB78">
        <v>72</v>
      </c>
      <c r="DC78" s="11">
        <v>88</v>
      </c>
      <c r="DD78" s="11">
        <v>101</v>
      </c>
      <c r="DE78" s="11">
        <v>95</v>
      </c>
      <c r="DF78" s="11">
        <v>97</v>
      </c>
      <c r="DG78" s="11">
        <v>99</v>
      </c>
      <c r="DH78" s="11">
        <v>108</v>
      </c>
      <c r="DI78" s="11">
        <v>109</v>
      </c>
      <c r="DJ78" s="11">
        <v>104</v>
      </c>
      <c r="DK78" s="11">
        <v>95</v>
      </c>
      <c r="DL78" s="11">
        <v>99</v>
      </c>
      <c r="DM78" s="11" t="e">
        <v>#N/A</v>
      </c>
      <c r="DN78" s="11">
        <v>100</v>
      </c>
      <c r="DO78" s="11">
        <v>112</v>
      </c>
      <c r="DP78" s="11">
        <v>95</v>
      </c>
      <c r="DQ78" s="11">
        <v>94</v>
      </c>
      <c r="DR78" s="11">
        <v>87</v>
      </c>
      <c r="DS78" s="11">
        <v>93</v>
      </c>
      <c r="DT78" s="11">
        <v>94</v>
      </c>
      <c r="DU78" s="11">
        <v>90</v>
      </c>
      <c r="DV78" s="11">
        <v>78</v>
      </c>
      <c r="DW78" s="11">
        <v>104</v>
      </c>
      <c r="DX78" s="11">
        <v>87</v>
      </c>
      <c r="DY78" s="11">
        <v>116</v>
      </c>
      <c r="DZ78" s="11">
        <v>90</v>
      </c>
      <c r="EA78" s="11">
        <v>128</v>
      </c>
      <c r="EB78" s="11">
        <v>97</v>
      </c>
      <c r="EC78" s="11">
        <v>117</v>
      </c>
      <c r="ED78" s="11">
        <v>119</v>
      </c>
      <c r="EE78" s="11">
        <v>120</v>
      </c>
      <c r="EF78" s="11">
        <v>115</v>
      </c>
      <c r="EG78" s="11">
        <v>98</v>
      </c>
      <c r="EH78" s="11">
        <v>107</v>
      </c>
      <c r="EI78" s="11">
        <v>127</v>
      </c>
      <c r="EJ78" s="11">
        <v>140</v>
      </c>
      <c r="EK78" s="11">
        <v>116</v>
      </c>
      <c r="EL78" s="11">
        <v>103</v>
      </c>
      <c r="EM78" s="11" t="e">
        <v>#N/A</v>
      </c>
      <c r="EN78" s="11">
        <v>398</v>
      </c>
      <c r="EO78" s="11">
        <v>409</v>
      </c>
      <c r="EP78" s="11">
        <v>376</v>
      </c>
      <c r="EQ78" s="11">
        <v>436</v>
      </c>
      <c r="ER78" s="11">
        <v>403</v>
      </c>
      <c r="ES78" s="11">
        <v>363</v>
      </c>
      <c r="ET78" s="11">
        <v>318</v>
      </c>
      <c r="EU78" s="11">
        <v>382</v>
      </c>
      <c r="EV78" s="11">
        <v>398</v>
      </c>
      <c r="EW78" s="11">
        <v>365</v>
      </c>
      <c r="EX78" s="11">
        <v>431</v>
      </c>
      <c r="EY78" s="11">
        <v>358</v>
      </c>
      <c r="EZ78" s="11">
        <v>401</v>
      </c>
      <c r="FA78" s="11">
        <v>379</v>
      </c>
      <c r="FB78" s="11">
        <v>419</v>
      </c>
      <c r="FC78" s="11">
        <v>624</v>
      </c>
      <c r="FD78" s="11">
        <v>503</v>
      </c>
      <c r="FE78" s="11">
        <v>444</v>
      </c>
      <c r="FF78" s="11">
        <v>592</v>
      </c>
      <c r="FG78" s="11">
        <v>467</v>
      </c>
      <c r="FH78" s="11">
        <v>431</v>
      </c>
      <c r="FI78" s="11">
        <v>450</v>
      </c>
      <c r="FJ78" s="11">
        <v>519</v>
      </c>
      <c r="FK78" s="11">
        <v>535</v>
      </c>
      <c r="FL78" s="11">
        <v>586</v>
      </c>
      <c r="FM78" s="11" t="e">
        <v>#N/A</v>
      </c>
      <c r="FN78" s="11">
        <v>421</v>
      </c>
      <c r="FO78" s="11">
        <v>386</v>
      </c>
      <c r="FP78" s="11">
        <v>392</v>
      </c>
      <c r="FQ78" s="11">
        <v>396</v>
      </c>
      <c r="FR78" s="11">
        <v>363</v>
      </c>
      <c r="FS78" s="11">
        <v>290</v>
      </c>
      <c r="FT78" s="11">
        <v>343</v>
      </c>
      <c r="FU78" s="11">
        <v>349</v>
      </c>
      <c r="FV78" s="11">
        <v>453</v>
      </c>
      <c r="FW78" s="11">
        <v>426</v>
      </c>
      <c r="FX78" s="11">
        <v>417</v>
      </c>
      <c r="FY78" s="11">
        <v>383</v>
      </c>
      <c r="FZ78" s="11">
        <v>365</v>
      </c>
      <c r="GA78" s="11">
        <v>374</v>
      </c>
      <c r="GB78" s="11">
        <v>428</v>
      </c>
      <c r="GC78" s="11">
        <v>501</v>
      </c>
      <c r="GD78" s="11">
        <v>451</v>
      </c>
      <c r="GE78" s="11">
        <v>401</v>
      </c>
      <c r="GF78" s="11">
        <v>430</v>
      </c>
      <c r="GG78" s="11">
        <v>414</v>
      </c>
      <c r="GH78" s="11">
        <v>389</v>
      </c>
      <c r="GI78" s="11">
        <v>403</v>
      </c>
      <c r="GJ78" s="11">
        <v>386</v>
      </c>
      <c r="GK78" s="11">
        <v>473</v>
      </c>
      <c r="GL78" s="11">
        <v>533</v>
      </c>
      <c r="GM78" s="11" t="e">
        <v>#N/A</v>
      </c>
      <c r="GN78">
        <v>10014</v>
      </c>
      <c r="GO78">
        <v>10054</v>
      </c>
      <c r="GP78">
        <v>10097</v>
      </c>
      <c r="GQ78">
        <v>10143</v>
      </c>
      <c r="GR78">
        <v>10187</v>
      </c>
      <c r="GS78">
        <v>10226</v>
      </c>
      <c r="GT78">
        <v>10263</v>
      </c>
      <c r="GU78">
        <v>10292</v>
      </c>
      <c r="GV78">
        <v>10321</v>
      </c>
      <c r="GW78">
        <v>10353</v>
      </c>
      <c r="GX78">
        <v>10387</v>
      </c>
      <c r="GY78">
        <v>10409</v>
      </c>
      <c r="GZ78">
        <v>10442</v>
      </c>
      <c r="HA78">
        <v>10460</v>
      </c>
      <c r="HB78">
        <v>10480</v>
      </c>
      <c r="HC78">
        <v>10494</v>
      </c>
      <c r="HD78">
        <v>10506</v>
      </c>
      <c r="HE78">
        <v>10516</v>
      </c>
      <c r="HF78">
        <v>10523</v>
      </c>
      <c r="HG78">
        <v>10530</v>
      </c>
      <c r="HH78">
        <v>10535</v>
      </c>
      <c r="HI78">
        <v>10533</v>
      </c>
      <c r="HJ78">
        <v>10531</v>
      </c>
      <c r="HK78">
        <v>10522</v>
      </c>
      <c r="HL78">
        <v>10515</v>
      </c>
      <c r="HM78">
        <v>10511</v>
      </c>
      <c r="HN78">
        <v>10501</v>
      </c>
      <c r="HO78">
        <v>45.03</v>
      </c>
      <c r="HP78">
        <v>44.88</v>
      </c>
      <c r="HQ78">
        <v>44.95</v>
      </c>
      <c r="HR78">
        <v>45.01</v>
      </c>
      <c r="HS78">
        <v>45.18</v>
      </c>
      <c r="HT78">
        <v>45.07</v>
      </c>
      <c r="HU78">
        <v>45.27</v>
      </c>
      <c r="HV78">
        <v>45.36</v>
      </c>
      <c r="HW78">
        <v>45.48</v>
      </c>
      <c r="HX78">
        <v>45.58</v>
      </c>
      <c r="HY78">
        <v>45.66</v>
      </c>
      <c r="HZ78">
        <v>45.73</v>
      </c>
      <c r="IA78">
        <v>45.9</v>
      </c>
      <c r="IB78">
        <v>46.05</v>
      </c>
      <c r="IC78">
        <v>46.23</v>
      </c>
      <c r="ID78">
        <v>46.39</v>
      </c>
      <c r="IE78">
        <v>46.51</v>
      </c>
      <c r="IF78">
        <v>46.64</v>
      </c>
      <c r="IG78">
        <v>46.78</v>
      </c>
      <c r="IH78">
        <v>46.95</v>
      </c>
      <c r="II78">
        <v>47.13</v>
      </c>
      <c r="IJ78">
        <v>47.24</v>
      </c>
      <c r="IK78">
        <v>47.32</v>
      </c>
      <c r="IL78">
        <v>47.42</v>
      </c>
      <c r="IM78">
        <v>47.49</v>
      </c>
      <c r="IN78">
        <v>47.53</v>
      </c>
      <c r="IO78">
        <v>47.54</v>
      </c>
      <c r="IP78">
        <v>100</v>
      </c>
      <c r="IQ78">
        <v>103</v>
      </c>
      <c r="IR78">
        <v>105</v>
      </c>
      <c r="IS78">
        <v>103</v>
      </c>
      <c r="IT78">
        <v>103</v>
      </c>
      <c r="IU78">
        <v>103</v>
      </c>
      <c r="IV78">
        <v>101</v>
      </c>
      <c r="IW78">
        <v>101</v>
      </c>
      <c r="IX78">
        <v>99</v>
      </c>
      <c r="IY78">
        <v>99</v>
      </c>
      <c r="IZ78">
        <v>97</v>
      </c>
      <c r="JA78">
        <v>97</v>
      </c>
      <c r="JB78">
        <v>96</v>
      </c>
      <c r="JC78">
        <v>96</v>
      </c>
      <c r="JD78">
        <v>95</v>
      </c>
      <c r="JE78">
        <v>95</v>
      </c>
      <c r="JF78">
        <v>95</v>
      </c>
      <c r="JG78">
        <v>95</v>
      </c>
      <c r="JH78">
        <v>95</v>
      </c>
      <c r="JI78">
        <v>95</v>
      </c>
      <c r="JJ78">
        <v>95</v>
      </c>
      <c r="JK78">
        <v>96</v>
      </c>
      <c r="JL78">
        <v>97</v>
      </c>
      <c r="JM78">
        <v>97</v>
      </c>
      <c r="JN78">
        <v>98</v>
      </c>
      <c r="JO78">
        <v>99</v>
      </c>
      <c r="JP78">
        <v>99</v>
      </c>
      <c r="JQ78">
        <v>120</v>
      </c>
      <c r="JR78">
        <v>120</v>
      </c>
      <c r="JS78">
        <v>121</v>
      </c>
      <c r="JT78">
        <v>121</v>
      </c>
      <c r="JU78">
        <v>121</v>
      </c>
      <c r="JV78">
        <v>125</v>
      </c>
      <c r="JW78">
        <v>125</v>
      </c>
      <c r="JX78">
        <v>127</v>
      </c>
      <c r="JY78">
        <v>131</v>
      </c>
      <c r="JZ78">
        <v>128</v>
      </c>
      <c r="KA78">
        <v>130</v>
      </c>
      <c r="KB78">
        <v>130</v>
      </c>
      <c r="KC78">
        <v>122</v>
      </c>
      <c r="KD78">
        <v>130</v>
      </c>
      <c r="KE78">
        <v>131</v>
      </c>
      <c r="KF78">
        <v>132</v>
      </c>
      <c r="KG78">
        <v>132</v>
      </c>
      <c r="KH78">
        <v>132</v>
      </c>
      <c r="KI78">
        <v>136</v>
      </c>
      <c r="KJ78">
        <v>135</v>
      </c>
      <c r="KK78">
        <v>141</v>
      </c>
      <c r="KL78">
        <v>144</v>
      </c>
      <c r="KM78">
        <v>146</v>
      </c>
      <c r="KN78">
        <v>153</v>
      </c>
      <c r="KO78">
        <v>152</v>
      </c>
      <c r="KP78">
        <v>151</v>
      </c>
      <c r="KQ78">
        <v>158</v>
      </c>
      <c r="KR78">
        <v>57</v>
      </c>
      <c r="KS78">
        <v>57</v>
      </c>
      <c r="KT78">
        <v>59</v>
      </c>
      <c r="KU78">
        <v>64</v>
      </c>
      <c r="KV78">
        <v>62</v>
      </c>
      <c r="KW78">
        <v>61</v>
      </c>
      <c r="KX78">
        <v>61</v>
      </c>
      <c r="KY78">
        <v>55</v>
      </c>
      <c r="KZ78">
        <v>61</v>
      </c>
      <c r="LA78">
        <v>61</v>
      </c>
      <c r="LB78">
        <v>67</v>
      </c>
      <c r="LC78">
        <v>55</v>
      </c>
      <c r="LD78">
        <v>59</v>
      </c>
      <c r="LE78">
        <v>52</v>
      </c>
      <c r="LF78">
        <v>56</v>
      </c>
      <c r="LG78">
        <v>51</v>
      </c>
      <c r="LH78">
        <v>49</v>
      </c>
      <c r="LI78">
        <v>47</v>
      </c>
      <c r="LJ78">
        <v>48</v>
      </c>
      <c r="LK78">
        <v>47</v>
      </c>
      <c r="LL78">
        <v>51</v>
      </c>
      <c r="LM78">
        <v>46</v>
      </c>
      <c r="LN78">
        <v>47</v>
      </c>
      <c r="LO78">
        <v>47</v>
      </c>
      <c r="LP78">
        <v>47</v>
      </c>
      <c r="LQ78">
        <v>48</v>
      </c>
      <c r="LR78">
        <v>49</v>
      </c>
    </row>
    <row r="79" spans="2:330" x14ac:dyDescent="0.35">
      <c r="B79" s="2" t="s">
        <v>82</v>
      </c>
      <c r="C79" s="1" t="s">
        <v>383</v>
      </c>
      <c r="D79" s="1" t="s">
        <v>193</v>
      </c>
      <c r="E79" s="1">
        <v>5566068</v>
      </c>
      <c r="F79" s="11">
        <v>14485</v>
      </c>
      <c r="G79" s="11">
        <v>15036</v>
      </c>
      <c r="H79" s="11">
        <v>15978</v>
      </c>
      <c r="I79" s="11">
        <v>16873</v>
      </c>
      <c r="J79" t="e">
        <v>#N/A</v>
      </c>
      <c r="K79" t="e">
        <v>#N/A</v>
      </c>
      <c r="L79" s="11">
        <v>581</v>
      </c>
      <c r="M79" s="11">
        <v>661</v>
      </c>
      <c r="N79" s="11">
        <v>18879</v>
      </c>
      <c r="O79" s="11">
        <v>18977</v>
      </c>
      <c r="P79" s="11">
        <v>19169</v>
      </c>
      <c r="Q79" s="11">
        <v>19305</v>
      </c>
      <c r="R79" s="11">
        <v>19370</v>
      </c>
      <c r="S79" s="11">
        <v>19380</v>
      </c>
      <c r="T79" s="11">
        <v>19389</v>
      </c>
      <c r="U79" s="11">
        <v>19414</v>
      </c>
      <c r="V79" s="11">
        <v>19396</v>
      </c>
      <c r="W79" s="11">
        <v>19437</v>
      </c>
      <c r="X79" s="11">
        <v>19430</v>
      </c>
      <c r="Y79" s="11">
        <v>18971</v>
      </c>
      <c r="Z79" s="11">
        <v>19077</v>
      </c>
      <c r="AA79" s="11">
        <v>19065</v>
      </c>
      <c r="AB79" s="11">
        <v>19209</v>
      </c>
      <c r="AC79" s="11">
        <v>19599</v>
      </c>
      <c r="AD79" s="11">
        <v>19634</v>
      </c>
      <c r="AE79" s="11">
        <v>19608</v>
      </c>
      <c r="AF79" s="11">
        <v>19636</v>
      </c>
      <c r="AG79" s="11">
        <v>19662</v>
      </c>
      <c r="AH79" s="11">
        <v>19673</v>
      </c>
      <c r="AI79" s="11">
        <v>19893</v>
      </c>
      <c r="AJ79" s="11">
        <v>20095</v>
      </c>
      <c r="AK79" s="11">
        <v>20267</v>
      </c>
      <c r="AL79" s="11">
        <v>20394</v>
      </c>
      <c r="AM79" s="11" t="e">
        <v>#N/A</v>
      </c>
      <c r="AN79" s="22">
        <v>36.21</v>
      </c>
      <c r="AO79" s="22">
        <v>36.68</v>
      </c>
      <c r="AP79" s="22">
        <v>37.08</v>
      </c>
      <c r="AQ79" s="22">
        <v>37.549999999999997</v>
      </c>
      <c r="AR79" s="22">
        <v>38.090000000000003</v>
      </c>
      <c r="AS79" s="22">
        <v>38.619999999999997</v>
      </c>
      <c r="AT79" s="22">
        <v>39.130000000000003</v>
      </c>
      <c r="AU79" s="22">
        <v>39.770000000000003</v>
      </c>
      <c r="AV79" s="22">
        <v>40.33</v>
      </c>
      <c r="AW79" s="22">
        <v>40.909999999999997</v>
      </c>
      <c r="AX79" s="22">
        <v>41.41</v>
      </c>
      <c r="AY79" s="22">
        <v>41.68</v>
      </c>
      <c r="AZ79" s="22">
        <v>42.01</v>
      </c>
      <c r="BA79" s="22">
        <v>42.51</v>
      </c>
      <c r="BB79" s="22">
        <v>42.63</v>
      </c>
      <c r="BC79" s="22">
        <v>41.97</v>
      </c>
      <c r="BD79" s="22">
        <v>42.22</v>
      </c>
      <c r="BE79" s="22">
        <v>42.46</v>
      </c>
      <c r="BF79" s="22">
        <v>42.59</v>
      </c>
      <c r="BG79" s="22">
        <v>43.06</v>
      </c>
      <c r="BH79" s="22">
        <v>43.37</v>
      </c>
      <c r="BI79" s="22">
        <v>43.19</v>
      </c>
      <c r="BJ79" s="22">
        <v>43.55</v>
      </c>
      <c r="BK79" s="22">
        <v>43.39</v>
      </c>
      <c r="BL79" s="22">
        <v>43.47</v>
      </c>
      <c r="BM79" s="22" t="e">
        <v>#N/A</v>
      </c>
      <c r="BN79" s="11">
        <v>1205</v>
      </c>
      <c r="BO79" s="11">
        <v>1180</v>
      </c>
      <c r="BP79" s="11">
        <v>1229</v>
      </c>
      <c r="BQ79" s="11">
        <v>1232</v>
      </c>
      <c r="BR79" s="11">
        <v>1231</v>
      </c>
      <c r="BS79" s="11">
        <v>1239</v>
      </c>
      <c r="BT79" s="11">
        <v>1230</v>
      </c>
      <c r="BU79" s="11">
        <v>1252</v>
      </c>
      <c r="BV79" s="11">
        <v>1237</v>
      </c>
      <c r="BW79" s="11">
        <v>1262</v>
      </c>
      <c r="BX79" s="11">
        <v>1262</v>
      </c>
      <c r="BY79" s="11">
        <v>1158</v>
      </c>
      <c r="BZ79" s="11">
        <v>1259</v>
      </c>
      <c r="CA79" s="11">
        <v>1346</v>
      </c>
      <c r="CB79" s="11">
        <v>1483</v>
      </c>
      <c r="CC79" s="11">
        <v>1912</v>
      </c>
      <c r="CD79" s="11">
        <v>1964</v>
      </c>
      <c r="CE79" s="11">
        <v>1966</v>
      </c>
      <c r="CF79" s="11">
        <v>2019</v>
      </c>
      <c r="CG79" s="11">
        <v>2069</v>
      </c>
      <c r="CH79" s="11">
        <v>2106</v>
      </c>
      <c r="CI79" s="11">
        <v>2180</v>
      </c>
      <c r="CJ79" s="11">
        <v>2334</v>
      </c>
      <c r="CK79" s="11">
        <v>2511</v>
      </c>
      <c r="CL79" s="11">
        <v>2562</v>
      </c>
      <c r="CM79" s="11" t="e">
        <v>#N/A</v>
      </c>
      <c r="CN79" s="11">
        <v>238</v>
      </c>
      <c r="CO79" s="11">
        <v>219</v>
      </c>
      <c r="CP79" s="11">
        <v>196</v>
      </c>
      <c r="CQ79" s="11">
        <v>217</v>
      </c>
      <c r="CR79" s="11">
        <v>173</v>
      </c>
      <c r="CS79" s="11">
        <v>184</v>
      </c>
      <c r="CT79" s="11">
        <v>211</v>
      </c>
      <c r="CU79" s="11">
        <v>191</v>
      </c>
      <c r="CV79" s="11">
        <v>207</v>
      </c>
      <c r="CW79" s="11">
        <v>209</v>
      </c>
      <c r="CX79" s="11">
        <v>169</v>
      </c>
      <c r="CY79" s="11">
        <v>197</v>
      </c>
      <c r="CZ79">
        <v>180</v>
      </c>
      <c r="DA79" s="11">
        <v>182</v>
      </c>
      <c r="DB79">
        <v>196</v>
      </c>
      <c r="DC79" s="11">
        <v>204</v>
      </c>
      <c r="DD79" s="11">
        <v>211</v>
      </c>
      <c r="DE79" s="11">
        <v>223</v>
      </c>
      <c r="DF79" s="11">
        <v>191</v>
      </c>
      <c r="DG79" s="11">
        <v>203</v>
      </c>
      <c r="DH79" s="11">
        <v>186</v>
      </c>
      <c r="DI79" s="11">
        <v>217</v>
      </c>
      <c r="DJ79" s="11">
        <v>206</v>
      </c>
      <c r="DK79" s="11">
        <v>184</v>
      </c>
      <c r="DL79" s="11">
        <v>189</v>
      </c>
      <c r="DM79" s="11" t="e">
        <v>#N/A</v>
      </c>
      <c r="DN79" s="11">
        <v>157</v>
      </c>
      <c r="DO79" s="11">
        <v>180</v>
      </c>
      <c r="DP79" s="11">
        <v>172</v>
      </c>
      <c r="DQ79" s="11">
        <v>152</v>
      </c>
      <c r="DR79" s="11">
        <v>173</v>
      </c>
      <c r="DS79" s="11">
        <v>194</v>
      </c>
      <c r="DT79" s="11">
        <v>151</v>
      </c>
      <c r="DU79" s="11">
        <v>163</v>
      </c>
      <c r="DV79" s="11">
        <v>163</v>
      </c>
      <c r="DW79" s="11">
        <v>149</v>
      </c>
      <c r="DX79" s="11">
        <v>192</v>
      </c>
      <c r="DY79" s="11">
        <v>175</v>
      </c>
      <c r="DZ79" s="11">
        <v>176</v>
      </c>
      <c r="EA79" s="11">
        <v>171</v>
      </c>
      <c r="EB79" s="11">
        <v>174</v>
      </c>
      <c r="EC79" s="11">
        <v>184</v>
      </c>
      <c r="ED79" s="11">
        <v>176</v>
      </c>
      <c r="EE79" s="11">
        <v>194</v>
      </c>
      <c r="EF79" s="11">
        <v>189</v>
      </c>
      <c r="EG79" s="11">
        <v>172</v>
      </c>
      <c r="EH79" s="11">
        <v>208</v>
      </c>
      <c r="EI79" s="11">
        <v>190</v>
      </c>
      <c r="EJ79" s="11">
        <v>205</v>
      </c>
      <c r="EK79" s="11">
        <v>202</v>
      </c>
      <c r="EL79" s="11">
        <v>218</v>
      </c>
      <c r="EM79" s="11" t="e">
        <v>#N/A</v>
      </c>
      <c r="EN79" s="11">
        <v>577</v>
      </c>
      <c r="EO79" s="11">
        <v>604</v>
      </c>
      <c r="EP79" s="11">
        <v>701</v>
      </c>
      <c r="EQ79" s="11">
        <v>611</v>
      </c>
      <c r="ER79" s="11">
        <v>582</v>
      </c>
      <c r="ES79" s="11">
        <v>606</v>
      </c>
      <c r="ET79" s="11">
        <v>507</v>
      </c>
      <c r="EU79" s="11">
        <v>574</v>
      </c>
      <c r="EV79" s="11">
        <v>567</v>
      </c>
      <c r="EW79" s="11">
        <v>561</v>
      </c>
      <c r="EX79" s="11">
        <v>618</v>
      </c>
      <c r="EY79" s="11">
        <v>675</v>
      </c>
      <c r="EZ79" s="11">
        <v>735</v>
      </c>
      <c r="FA79" s="11">
        <v>740</v>
      </c>
      <c r="FB79" s="11">
        <v>817</v>
      </c>
      <c r="FC79" s="11">
        <v>1115</v>
      </c>
      <c r="FD79" s="11">
        <v>841</v>
      </c>
      <c r="FE79" s="11">
        <v>705</v>
      </c>
      <c r="FF79" s="11">
        <v>750</v>
      </c>
      <c r="FG79" s="11">
        <v>780</v>
      </c>
      <c r="FH79" s="11">
        <v>741</v>
      </c>
      <c r="FI79" s="11">
        <v>814</v>
      </c>
      <c r="FJ79" s="11">
        <v>1064</v>
      </c>
      <c r="FK79" s="11">
        <v>918</v>
      </c>
      <c r="FL79" s="11">
        <v>835</v>
      </c>
      <c r="FM79" s="11" t="e">
        <v>#N/A</v>
      </c>
      <c r="FN79" s="11">
        <v>606</v>
      </c>
      <c r="FO79" s="11">
        <v>545</v>
      </c>
      <c r="FP79" s="11">
        <v>533</v>
      </c>
      <c r="FQ79" s="11">
        <v>540</v>
      </c>
      <c r="FR79" s="11">
        <v>517</v>
      </c>
      <c r="FS79" s="11">
        <v>586</v>
      </c>
      <c r="FT79" s="11">
        <v>558</v>
      </c>
      <c r="FU79" s="11">
        <v>577</v>
      </c>
      <c r="FV79" s="11">
        <v>628</v>
      </c>
      <c r="FW79" s="11">
        <v>580</v>
      </c>
      <c r="FX79" s="11">
        <v>604</v>
      </c>
      <c r="FY79" s="11">
        <v>684</v>
      </c>
      <c r="FZ79" s="11">
        <v>639</v>
      </c>
      <c r="GA79" s="11">
        <v>763</v>
      </c>
      <c r="GB79" s="11">
        <v>701</v>
      </c>
      <c r="GC79" s="11">
        <v>742</v>
      </c>
      <c r="GD79" s="11">
        <v>833</v>
      </c>
      <c r="GE79" s="11">
        <v>753</v>
      </c>
      <c r="GF79" s="11">
        <v>722</v>
      </c>
      <c r="GG79" s="11">
        <v>777</v>
      </c>
      <c r="GH79" s="11">
        <v>703</v>
      </c>
      <c r="GI79" s="11">
        <v>623</v>
      </c>
      <c r="GJ79" s="11">
        <v>719</v>
      </c>
      <c r="GK79" s="11">
        <v>737</v>
      </c>
      <c r="GL79" s="11">
        <v>687</v>
      </c>
      <c r="GM79" s="11" t="e">
        <v>#N/A</v>
      </c>
      <c r="GN79">
        <v>20321</v>
      </c>
      <c r="GO79">
        <v>20388</v>
      </c>
      <c r="GP79">
        <v>20451</v>
      </c>
      <c r="GQ79">
        <v>20514</v>
      </c>
      <c r="GR79">
        <v>20575</v>
      </c>
      <c r="GS79">
        <v>20619</v>
      </c>
      <c r="GT79">
        <v>20667</v>
      </c>
      <c r="GU79">
        <v>20714</v>
      </c>
      <c r="GV79">
        <v>20755</v>
      </c>
      <c r="GW79">
        <v>20794</v>
      </c>
      <c r="GX79">
        <v>20818</v>
      </c>
      <c r="GY79">
        <v>20838</v>
      </c>
      <c r="GZ79">
        <v>20852</v>
      </c>
      <c r="HA79">
        <v>20863</v>
      </c>
      <c r="HB79">
        <v>20863</v>
      </c>
      <c r="HC79">
        <v>20863</v>
      </c>
      <c r="HD79">
        <v>20867</v>
      </c>
      <c r="HE79">
        <v>20858</v>
      </c>
      <c r="HF79">
        <v>20846</v>
      </c>
      <c r="HG79">
        <v>20838</v>
      </c>
      <c r="HH79">
        <v>20821</v>
      </c>
      <c r="HI79">
        <v>20807</v>
      </c>
      <c r="HJ79">
        <v>20794</v>
      </c>
      <c r="HK79">
        <v>20774</v>
      </c>
      <c r="HL79">
        <v>20752</v>
      </c>
      <c r="HM79">
        <v>20724</v>
      </c>
      <c r="HN79">
        <v>20702</v>
      </c>
      <c r="HO79">
        <v>43.7</v>
      </c>
      <c r="HP79">
        <v>43.98</v>
      </c>
      <c r="HQ79">
        <v>44.29</v>
      </c>
      <c r="HR79">
        <v>44.53</v>
      </c>
      <c r="HS79">
        <v>44.71</v>
      </c>
      <c r="HT79">
        <v>44.87</v>
      </c>
      <c r="HU79">
        <v>45.08</v>
      </c>
      <c r="HV79">
        <v>45.27</v>
      </c>
      <c r="HW79">
        <v>45.46</v>
      </c>
      <c r="HX79">
        <v>45.68</v>
      </c>
      <c r="HY79">
        <v>45.87</v>
      </c>
      <c r="HZ79">
        <v>46.09</v>
      </c>
      <c r="IA79">
        <v>46.28</v>
      </c>
      <c r="IB79">
        <v>46.47</v>
      </c>
      <c r="IC79">
        <v>46.69</v>
      </c>
      <c r="ID79">
        <v>46.97</v>
      </c>
      <c r="IE79">
        <v>47.16</v>
      </c>
      <c r="IF79">
        <v>47.33</v>
      </c>
      <c r="IG79">
        <v>47.47</v>
      </c>
      <c r="IH79">
        <v>47.64</v>
      </c>
      <c r="II79">
        <v>47.81</v>
      </c>
      <c r="IJ79">
        <v>48</v>
      </c>
      <c r="IK79">
        <v>48.15</v>
      </c>
      <c r="IL79">
        <v>48.29</v>
      </c>
      <c r="IM79">
        <v>48.43</v>
      </c>
      <c r="IN79">
        <v>48.55</v>
      </c>
      <c r="IO79">
        <v>48.62</v>
      </c>
      <c r="IP79">
        <v>181</v>
      </c>
      <c r="IQ79">
        <v>191</v>
      </c>
      <c r="IR79">
        <v>195</v>
      </c>
      <c r="IS79">
        <v>195</v>
      </c>
      <c r="IT79">
        <v>195</v>
      </c>
      <c r="IU79">
        <v>193</v>
      </c>
      <c r="IV79">
        <v>193</v>
      </c>
      <c r="IW79">
        <v>193</v>
      </c>
      <c r="IX79">
        <v>191</v>
      </c>
      <c r="IY79">
        <v>190</v>
      </c>
      <c r="IZ79">
        <v>189</v>
      </c>
      <c r="JA79">
        <v>187</v>
      </c>
      <c r="JB79">
        <v>185</v>
      </c>
      <c r="JC79">
        <v>185</v>
      </c>
      <c r="JD79">
        <v>183</v>
      </c>
      <c r="JE79">
        <v>181</v>
      </c>
      <c r="JF79">
        <v>181</v>
      </c>
      <c r="JG79">
        <v>179</v>
      </c>
      <c r="JH79">
        <v>179</v>
      </c>
      <c r="JI79">
        <v>179</v>
      </c>
      <c r="JJ79">
        <v>179</v>
      </c>
      <c r="JK79">
        <v>179</v>
      </c>
      <c r="JL79">
        <v>179</v>
      </c>
      <c r="JM79">
        <v>181</v>
      </c>
      <c r="JN79">
        <v>181</v>
      </c>
      <c r="JO79">
        <v>181</v>
      </c>
      <c r="JP79">
        <v>183</v>
      </c>
      <c r="JQ79">
        <v>195</v>
      </c>
      <c r="JR79">
        <v>193</v>
      </c>
      <c r="JS79">
        <v>193</v>
      </c>
      <c r="JT79">
        <v>195</v>
      </c>
      <c r="JU79">
        <v>197</v>
      </c>
      <c r="JV79">
        <v>207</v>
      </c>
      <c r="JW79">
        <v>209</v>
      </c>
      <c r="JX79">
        <v>214</v>
      </c>
      <c r="JY79">
        <v>218</v>
      </c>
      <c r="JZ79">
        <v>220</v>
      </c>
      <c r="KA79">
        <v>230</v>
      </c>
      <c r="KB79">
        <v>229</v>
      </c>
      <c r="KC79">
        <v>233</v>
      </c>
      <c r="KD79">
        <v>234</v>
      </c>
      <c r="KE79">
        <v>240</v>
      </c>
      <c r="KF79">
        <v>241</v>
      </c>
      <c r="KG79">
        <v>239</v>
      </c>
      <c r="KH79">
        <v>248</v>
      </c>
      <c r="KI79">
        <v>255</v>
      </c>
      <c r="KJ79">
        <v>252</v>
      </c>
      <c r="KK79">
        <v>262</v>
      </c>
      <c r="KL79">
        <v>269</v>
      </c>
      <c r="KM79">
        <v>265</v>
      </c>
      <c r="KN79">
        <v>274</v>
      </c>
      <c r="KO79">
        <v>275</v>
      </c>
      <c r="KP79">
        <v>279</v>
      </c>
      <c r="KQ79">
        <v>280</v>
      </c>
      <c r="KR79">
        <v>68</v>
      </c>
      <c r="KS79">
        <v>69</v>
      </c>
      <c r="KT79">
        <v>61</v>
      </c>
      <c r="KU79">
        <v>63</v>
      </c>
      <c r="KV79">
        <v>63</v>
      </c>
      <c r="KW79">
        <v>58</v>
      </c>
      <c r="KX79">
        <v>64</v>
      </c>
      <c r="KY79">
        <v>68</v>
      </c>
      <c r="KZ79">
        <v>68</v>
      </c>
      <c r="LA79">
        <v>69</v>
      </c>
      <c r="LB79">
        <v>65</v>
      </c>
      <c r="LC79">
        <v>62</v>
      </c>
      <c r="LD79">
        <v>62</v>
      </c>
      <c r="LE79">
        <v>60</v>
      </c>
      <c r="LF79">
        <v>57</v>
      </c>
      <c r="LG79">
        <v>60</v>
      </c>
      <c r="LH79">
        <v>62</v>
      </c>
      <c r="LI79">
        <v>60</v>
      </c>
      <c r="LJ79">
        <v>64</v>
      </c>
      <c r="LK79">
        <v>65</v>
      </c>
      <c r="LL79">
        <v>66</v>
      </c>
      <c r="LM79">
        <v>76</v>
      </c>
      <c r="LN79">
        <v>73</v>
      </c>
      <c r="LO79">
        <v>73</v>
      </c>
      <c r="LP79">
        <v>72</v>
      </c>
      <c r="LQ79">
        <v>70</v>
      </c>
      <c r="LR79">
        <v>75</v>
      </c>
    </row>
    <row r="80" spans="2:330" x14ac:dyDescent="0.35">
      <c r="B80" s="2" t="s">
        <v>83</v>
      </c>
      <c r="C80" s="1" t="s">
        <v>384</v>
      </c>
      <c r="D80" s="1" t="s">
        <v>194</v>
      </c>
      <c r="E80" s="1">
        <v>5566072</v>
      </c>
      <c r="F80" s="11">
        <v>5909</v>
      </c>
      <c r="G80" s="11">
        <v>7294</v>
      </c>
      <c r="H80" s="11">
        <v>8778</v>
      </c>
      <c r="I80" s="11">
        <v>9610</v>
      </c>
      <c r="J80" t="e">
        <v>#N/A</v>
      </c>
      <c r="K80" t="e">
        <v>#N/A</v>
      </c>
      <c r="L80" s="11">
        <v>9</v>
      </c>
      <c r="M80" s="11">
        <v>56</v>
      </c>
      <c r="N80" s="11">
        <v>11618</v>
      </c>
      <c r="O80" s="11">
        <v>11694</v>
      </c>
      <c r="P80" s="11">
        <v>11672</v>
      </c>
      <c r="Q80" s="11">
        <v>11734</v>
      </c>
      <c r="R80" s="11">
        <v>11785</v>
      </c>
      <c r="S80" s="11">
        <v>11842</v>
      </c>
      <c r="T80" s="11">
        <v>11797</v>
      </c>
      <c r="U80" s="11">
        <v>11779</v>
      </c>
      <c r="V80" s="11">
        <v>11774</v>
      </c>
      <c r="W80" s="11">
        <v>11697</v>
      </c>
      <c r="X80" s="11">
        <v>11578</v>
      </c>
      <c r="Y80" s="11">
        <v>11275</v>
      </c>
      <c r="Z80" s="11">
        <v>11259</v>
      </c>
      <c r="AA80" s="11">
        <v>11224</v>
      </c>
      <c r="AB80" s="11">
        <v>11246</v>
      </c>
      <c r="AC80" s="11">
        <v>11363</v>
      </c>
      <c r="AD80" s="11">
        <v>11341</v>
      </c>
      <c r="AE80" s="11">
        <v>11331</v>
      </c>
      <c r="AF80" s="11">
        <v>11371</v>
      </c>
      <c r="AG80" s="11">
        <v>11376</v>
      </c>
      <c r="AH80" s="11">
        <v>11394</v>
      </c>
      <c r="AI80" s="11">
        <v>11227</v>
      </c>
      <c r="AJ80" s="11">
        <v>11316</v>
      </c>
      <c r="AK80" s="11">
        <v>11362</v>
      </c>
      <c r="AL80" s="11">
        <v>11341</v>
      </c>
      <c r="AM80" s="11" t="e">
        <v>#N/A</v>
      </c>
      <c r="AN80" s="22">
        <v>35.57</v>
      </c>
      <c r="AO80" s="22">
        <v>36.200000000000003</v>
      </c>
      <c r="AP80" s="22">
        <v>36.83</v>
      </c>
      <c r="AQ80" s="22">
        <v>37.42</v>
      </c>
      <c r="AR80" s="22">
        <v>38.14</v>
      </c>
      <c r="AS80" s="22">
        <v>38.79</v>
      </c>
      <c r="AT80" s="22">
        <v>39.590000000000003</v>
      </c>
      <c r="AU80" s="22">
        <v>40.21</v>
      </c>
      <c r="AV80" s="22">
        <v>40.770000000000003</v>
      </c>
      <c r="AW80" s="22">
        <v>41.36</v>
      </c>
      <c r="AX80" s="22">
        <v>42.12</v>
      </c>
      <c r="AY80" s="22">
        <v>43.02</v>
      </c>
      <c r="AZ80" s="22">
        <v>43.58</v>
      </c>
      <c r="BA80" s="22">
        <v>44.1</v>
      </c>
      <c r="BB80" s="22">
        <v>44.6</v>
      </c>
      <c r="BC80" s="22">
        <v>44.75</v>
      </c>
      <c r="BD80" s="22">
        <v>45.2</v>
      </c>
      <c r="BE80" s="22">
        <v>45.35</v>
      </c>
      <c r="BF80" s="22">
        <v>45.35</v>
      </c>
      <c r="BG80" s="22">
        <v>45.76</v>
      </c>
      <c r="BH80" s="22">
        <v>45.94</v>
      </c>
      <c r="BI80" s="22">
        <v>46.34</v>
      </c>
      <c r="BJ80" s="22">
        <v>46.62</v>
      </c>
      <c r="BK80" s="22">
        <v>46.38</v>
      </c>
      <c r="BL80" s="22">
        <v>46.53</v>
      </c>
      <c r="BM80" s="22" t="e">
        <v>#N/A</v>
      </c>
      <c r="BN80" s="11">
        <v>408</v>
      </c>
      <c r="BO80" s="11">
        <v>393</v>
      </c>
      <c r="BP80" s="11">
        <v>381</v>
      </c>
      <c r="BQ80" s="11">
        <v>357</v>
      </c>
      <c r="BR80" s="11">
        <v>340</v>
      </c>
      <c r="BS80" s="11">
        <v>350</v>
      </c>
      <c r="BT80" s="11">
        <v>333</v>
      </c>
      <c r="BU80" s="11">
        <v>316</v>
      </c>
      <c r="BV80" s="11">
        <v>323</v>
      </c>
      <c r="BW80" s="11">
        <v>325</v>
      </c>
      <c r="BX80" s="11">
        <v>321</v>
      </c>
      <c r="BY80" s="11">
        <v>294</v>
      </c>
      <c r="BZ80" s="11">
        <v>329</v>
      </c>
      <c r="CA80" s="11">
        <v>370</v>
      </c>
      <c r="CB80" s="11">
        <v>453</v>
      </c>
      <c r="CC80" s="11">
        <v>665</v>
      </c>
      <c r="CD80" s="11">
        <v>688</v>
      </c>
      <c r="CE80" s="11">
        <v>744</v>
      </c>
      <c r="CF80" s="11">
        <v>824</v>
      </c>
      <c r="CG80" s="11">
        <v>856</v>
      </c>
      <c r="CH80" s="11">
        <v>897</v>
      </c>
      <c r="CI80" s="11">
        <v>866</v>
      </c>
      <c r="CJ80" s="11">
        <v>1003</v>
      </c>
      <c r="CK80" s="11">
        <v>1055</v>
      </c>
      <c r="CL80" s="11">
        <v>1066</v>
      </c>
      <c r="CM80" s="11" t="e">
        <v>#N/A</v>
      </c>
      <c r="CN80" s="11">
        <v>124</v>
      </c>
      <c r="CO80" s="11">
        <v>119</v>
      </c>
      <c r="CP80" s="11">
        <v>127</v>
      </c>
      <c r="CQ80" s="11">
        <v>116</v>
      </c>
      <c r="CR80" s="11">
        <v>114</v>
      </c>
      <c r="CS80" s="11">
        <v>117</v>
      </c>
      <c r="CT80" s="11">
        <v>99</v>
      </c>
      <c r="CU80" s="11">
        <v>95</v>
      </c>
      <c r="CV80" s="11">
        <v>102</v>
      </c>
      <c r="CW80" s="11">
        <v>100</v>
      </c>
      <c r="CX80" s="11">
        <v>83</v>
      </c>
      <c r="CY80" s="11">
        <v>80</v>
      </c>
      <c r="CZ80">
        <v>77</v>
      </c>
      <c r="DA80" s="11">
        <v>67</v>
      </c>
      <c r="DB80">
        <v>87</v>
      </c>
      <c r="DC80" s="11">
        <v>92</v>
      </c>
      <c r="DD80" s="11">
        <v>105</v>
      </c>
      <c r="DE80" s="11">
        <v>91</v>
      </c>
      <c r="DF80" s="11">
        <v>99</v>
      </c>
      <c r="DG80" s="11">
        <v>137</v>
      </c>
      <c r="DH80" s="11">
        <v>98</v>
      </c>
      <c r="DI80" s="11">
        <v>113</v>
      </c>
      <c r="DJ80" s="11">
        <v>114</v>
      </c>
      <c r="DK80" s="11">
        <v>110</v>
      </c>
      <c r="DL80" s="11">
        <v>102</v>
      </c>
      <c r="DM80" s="11" t="e">
        <v>#N/A</v>
      </c>
      <c r="DN80" s="11">
        <v>67</v>
      </c>
      <c r="DO80" s="11">
        <v>86</v>
      </c>
      <c r="DP80" s="11">
        <v>103</v>
      </c>
      <c r="DQ80" s="11">
        <v>91</v>
      </c>
      <c r="DR80" s="11">
        <v>92</v>
      </c>
      <c r="DS80" s="11">
        <v>91</v>
      </c>
      <c r="DT80" s="11">
        <v>93</v>
      </c>
      <c r="DU80" s="11">
        <v>108</v>
      </c>
      <c r="DV80" s="11">
        <v>104</v>
      </c>
      <c r="DW80" s="11">
        <v>111</v>
      </c>
      <c r="DX80" s="11">
        <v>106</v>
      </c>
      <c r="DY80" s="11">
        <v>101</v>
      </c>
      <c r="DZ80" s="11">
        <v>84</v>
      </c>
      <c r="EA80" s="11">
        <v>102</v>
      </c>
      <c r="EB80" s="11">
        <v>102</v>
      </c>
      <c r="EC80" s="11">
        <v>106</v>
      </c>
      <c r="ED80" s="11">
        <v>102</v>
      </c>
      <c r="EE80" s="11">
        <v>121</v>
      </c>
      <c r="EF80" s="11">
        <v>120</v>
      </c>
      <c r="EG80" s="11">
        <v>110</v>
      </c>
      <c r="EH80" s="11">
        <v>108</v>
      </c>
      <c r="EI80" s="11">
        <v>126</v>
      </c>
      <c r="EJ80" s="11">
        <v>135</v>
      </c>
      <c r="EK80" s="11">
        <v>134</v>
      </c>
      <c r="EL80" s="11">
        <v>126</v>
      </c>
      <c r="EM80" s="11" t="e">
        <v>#N/A</v>
      </c>
      <c r="EN80" s="11">
        <v>542</v>
      </c>
      <c r="EO80" s="11">
        <v>413</v>
      </c>
      <c r="EP80" s="11">
        <v>408</v>
      </c>
      <c r="EQ80" s="11">
        <v>443</v>
      </c>
      <c r="ER80" s="11">
        <v>440</v>
      </c>
      <c r="ES80" s="11">
        <v>408</v>
      </c>
      <c r="ET80" s="11">
        <v>357</v>
      </c>
      <c r="EU80" s="11">
        <v>386</v>
      </c>
      <c r="EV80" s="11">
        <v>395</v>
      </c>
      <c r="EW80" s="11">
        <v>359</v>
      </c>
      <c r="EX80" s="11">
        <v>351</v>
      </c>
      <c r="EY80" s="11">
        <v>410</v>
      </c>
      <c r="EZ80" s="11">
        <v>476</v>
      </c>
      <c r="FA80" s="11">
        <v>484</v>
      </c>
      <c r="FB80" s="11">
        <v>542</v>
      </c>
      <c r="FC80" s="11">
        <v>670</v>
      </c>
      <c r="FD80" s="11">
        <v>557</v>
      </c>
      <c r="FE80" s="11">
        <v>598</v>
      </c>
      <c r="FF80" s="11">
        <v>718</v>
      </c>
      <c r="FG80" s="11">
        <v>624</v>
      </c>
      <c r="FH80" s="11">
        <v>601</v>
      </c>
      <c r="FI80" s="11">
        <v>557</v>
      </c>
      <c r="FJ80" s="11">
        <v>781</v>
      </c>
      <c r="FK80" s="11">
        <v>748</v>
      </c>
      <c r="FL80" s="11">
        <v>578</v>
      </c>
      <c r="FM80" s="11" t="e">
        <v>#N/A</v>
      </c>
      <c r="FN80" s="11">
        <v>374</v>
      </c>
      <c r="FO80" s="11">
        <v>370</v>
      </c>
      <c r="FP80" s="11">
        <v>454</v>
      </c>
      <c r="FQ80" s="11">
        <v>406</v>
      </c>
      <c r="FR80" s="11">
        <v>411</v>
      </c>
      <c r="FS80" s="11">
        <v>377</v>
      </c>
      <c r="FT80" s="11">
        <v>408</v>
      </c>
      <c r="FU80" s="11">
        <v>391</v>
      </c>
      <c r="FV80" s="11">
        <v>398</v>
      </c>
      <c r="FW80" s="11">
        <v>423</v>
      </c>
      <c r="FX80" s="11">
        <v>447</v>
      </c>
      <c r="FY80" s="11">
        <v>529</v>
      </c>
      <c r="FZ80" s="11">
        <v>485</v>
      </c>
      <c r="GA80" s="11">
        <v>669</v>
      </c>
      <c r="GB80" s="11">
        <v>506</v>
      </c>
      <c r="GC80" s="11">
        <v>540</v>
      </c>
      <c r="GD80" s="11">
        <v>585</v>
      </c>
      <c r="GE80" s="11">
        <v>579</v>
      </c>
      <c r="GF80" s="11">
        <v>654</v>
      </c>
      <c r="GG80" s="11">
        <v>647</v>
      </c>
      <c r="GH80" s="11">
        <v>575</v>
      </c>
      <c r="GI80" s="11">
        <v>709</v>
      </c>
      <c r="GJ80" s="11">
        <v>616</v>
      </c>
      <c r="GK80" s="11">
        <v>678</v>
      </c>
      <c r="GL80" s="11">
        <v>573</v>
      </c>
      <c r="GM80" s="11" t="e">
        <v>#N/A</v>
      </c>
      <c r="GN80">
        <v>11371</v>
      </c>
      <c r="GO80">
        <v>11387</v>
      </c>
      <c r="GP80">
        <v>11390</v>
      </c>
      <c r="GQ80">
        <v>11385</v>
      </c>
      <c r="GR80">
        <v>11382</v>
      </c>
      <c r="GS80">
        <v>11380</v>
      </c>
      <c r="GT80">
        <v>11384</v>
      </c>
      <c r="GU80">
        <v>11384</v>
      </c>
      <c r="GV80">
        <v>11387</v>
      </c>
      <c r="GW80">
        <v>11388</v>
      </c>
      <c r="GX80">
        <v>11393</v>
      </c>
      <c r="GY80">
        <v>11383</v>
      </c>
      <c r="GZ80">
        <v>11361</v>
      </c>
      <c r="HA80">
        <v>11349</v>
      </c>
      <c r="HB80">
        <v>11326</v>
      </c>
      <c r="HC80">
        <v>11294</v>
      </c>
      <c r="HD80">
        <v>11263</v>
      </c>
      <c r="HE80">
        <v>11234</v>
      </c>
      <c r="HF80">
        <v>11201</v>
      </c>
      <c r="HG80">
        <v>11160</v>
      </c>
      <c r="HH80">
        <v>11116</v>
      </c>
      <c r="HI80">
        <v>11066</v>
      </c>
      <c r="HJ80">
        <v>11016</v>
      </c>
      <c r="HK80">
        <v>10960</v>
      </c>
      <c r="HL80">
        <v>10902</v>
      </c>
      <c r="HM80">
        <v>10850</v>
      </c>
      <c r="HN80">
        <v>10793</v>
      </c>
      <c r="HO80">
        <v>46.21</v>
      </c>
      <c r="HP80">
        <v>46.12</v>
      </c>
      <c r="HQ80">
        <v>45.92</v>
      </c>
      <c r="HR80">
        <v>45.93</v>
      </c>
      <c r="HS80">
        <v>45.94</v>
      </c>
      <c r="HT80">
        <v>46.03</v>
      </c>
      <c r="HU80">
        <v>46.21</v>
      </c>
      <c r="HV80">
        <v>46.42</v>
      </c>
      <c r="HW80">
        <v>46.58</v>
      </c>
      <c r="HX80">
        <v>46.69</v>
      </c>
      <c r="HY80">
        <v>46.79</v>
      </c>
      <c r="HZ80">
        <v>46.95</v>
      </c>
      <c r="IA80">
        <v>47.17</v>
      </c>
      <c r="IB80">
        <v>47.37</v>
      </c>
      <c r="IC80">
        <v>47.58</v>
      </c>
      <c r="ID80">
        <v>47.82</v>
      </c>
      <c r="IE80">
        <v>47.97</v>
      </c>
      <c r="IF80">
        <v>48.19</v>
      </c>
      <c r="IG80">
        <v>48.37</v>
      </c>
      <c r="IH80">
        <v>48.54</v>
      </c>
      <c r="II80">
        <v>48.67</v>
      </c>
      <c r="IJ80">
        <v>48.77</v>
      </c>
      <c r="IK80">
        <v>48.9</v>
      </c>
      <c r="IL80">
        <v>49.04</v>
      </c>
      <c r="IM80">
        <v>49.11</v>
      </c>
      <c r="IN80">
        <v>49.12</v>
      </c>
      <c r="IO80">
        <v>49.09</v>
      </c>
      <c r="IP80">
        <v>115</v>
      </c>
      <c r="IQ80">
        <v>115</v>
      </c>
      <c r="IR80">
        <v>115</v>
      </c>
      <c r="IS80">
        <v>116</v>
      </c>
      <c r="IT80">
        <v>113</v>
      </c>
      <c r="IU80">
        <v>111</v>
      </c>
      <c r="IV80">
        <v>111</v>
      </c>
      <c r="IW80">
        <v>109</v>
      </c>
      <c r="IX80">
        <v>107</v>
      </c>
      <c r="IY80">
        <v>105</v>
      </c>
      <c r="IZ80">
        <v>103</v>
      </c>
      <c r="JA80">
        <v>101</v>
      </c>
      <c r="JB80">
        <v>99</v>
      </c>
      <c r="JC80">
        <v>97</v>
      </c>
      <c r="JD80">
        <v>95</v>
      </c>
      <c r="JE80">
        <v>95</v>
      </c>
      <c r="JF80">
        <v>94</v>
      </c>
      <c r="JG80">
        <v>93</v>
      </c>
      <c r="JH80">
        <v>93</v>
      </c>
      <c r="JI80">
        <v>92</v>
      </c>
      <c r="JJ80">
        <v>92</v>
      </c>
      <c r="JK80">
        <v>93</v>
      </c>
      <c r="JL80">
        <v>93</v>
      </c>
      <c r="JM80">
        <v>93</v>
      </c>
      <c r="JN80">
        <v>95</v>
      </c>
      <c r="JO80">
        <v>96</v>
      </c>
      <c r="JP80">
        <v>97</v>
      </c>
      <c r="JQ80">
        <v>125</v>
      </c>
      <c r="JR80">
        <v>121</v>
      </c>
      <c r="JS80">
        <v>127</v>
      </c>
      <c r="JT80">
        <v>130</v>
      </c>
      <c r="JU80">
        <v>129</v>
      </c>
      <c r="JV80">
        <v>123</v>
      </c>
      <c r="JW80">
        <v>126</v>
      </c>
      <c r="JX80">
        <v>126</v>
      </c>
      <c r="JY80">
        <v>126</v>
      </c>
      <c r="JZ80">
        <v>123</v>
      </c>
      <c r="KA80">
        <v>126</v>
      </c>
      <c r="KB80">
        <v>126</v>
      </c>
      <c r="KC80">
        <v>134</v>
      </c>
      <c r="KD80">
        <v>128</v>
      </c>
      <c r="KE80">
        <v>135</v>
      </c>
      <c r="KF80">
        <v>135</v>
      </c>
      <c r="KG80">
        <v>139</v>
      </c>
      <c r="KH80">
        <v>140</v>
      </c>
      <c r="KI80">
        <v>143</v>
      </c>
      <c r="KJ80">
        <v>144</v>
      </c>
      <c r="KK80">
        <v>148</v>
      </c>
      <c r="KL80">
        <v>154</v>
      </c>
      <c r="KM80">
        <v>156</v>
      </c>
      <c r="KN80">
        <v>162</v>
      </c>
      <c r="KO80">
        <v>163</v>
      </c>
      <c r="KP80">
        <v>164</v>
      </c>
      <c r="KQ80">
        <v>169</v>
      </c>
      <c r="KR80">
        <v>19</v>
      </c>
      <c r="KS80">
        <v>22</v>
      </c>
      <c r="KT80">
        <v>15</v>
      </c>
      <c r="KU80">
        <v>9</v>
      </c>
      <c r="KV80">
        <v>13</v>
      </c>
      <c r="KW80">
        <v>10</v>
      </c>
      <c r="KX80">
        <v>19</v>
      </c>
      <c r="KY80">
        <v>17</v>
      </c>
      <c r="KZ80">
        <v>22</v>
      </c>
      <c r="LA80">
        <v>19</v>
      </c>
      <c r="LB80">
        <v>28</v>
      </c>
      <c r="LC80">
        <v>15</v>
      </c>
      <c r="LD80">
        <v>13</v>
      </c>
      <c r="LE80">
        <v>19</v>
      </c>
      <c r="LF80">
        <v>17</v>
      </c>
      <c r="LG80">
        <v>8</v>
      </c>
      <c r="LH80">
        <v>14</v>
      </c>
      <c r="LI80">
        <v>18</v>
      </c>
      <c r="LJ80">
        <v>17</v>
      </c>
      <c r="LK80">
        <v>11</v>
      </c>
      <c r="LL80">
        <v>12</v>
      </c>
      <c r="LM80">
        <v>11</v>
      </c>
      <c r="LN80">
        <v>13</v>
      </c>
      <c r="LO80">
        <v>13</v>
      </c>
      <c r="LP80">
        <v>10</v>
      </c>
      <c r="LQ80">
        <v>16</v>
      </c>
      <c r="LR80">
        <v>15</v>
      </c>
    </row>
    <row r="81" spans="2:330" x14ac:dyDescent="0.35">
      <c r="B81" s="2" t="s">
        <v>84</v>
      </c>
      <c r="C81" s="1" t="s">
        <v>385</v>
      </c>
      <c r="D81" s="1" t="s">
        <v>195</v>
      </c>
      <c r="E81" s="1">
        <v>5566076</v>
      </c>
      <c r="F81" s="11">
        <v>53771</v>
      </c>
      <c r="G81" s="11">
        <v>58784</v>
      </c>
      <c r="H81" s="11">
        <v>68986</v>
      </c>
      <c r="I81" s="11">
        <v>69348</v>
      </c>
      <c r="J81" t="e">
        <v>#N/A</v>
      </c>
      <c r="K81" t="e">
        <v>#N/A</v>
      </c>
      <c r="L81" s="11">
        <v>2341</v>
      </c>
      <c r="M81" s="11">
        <v>2617</v>
      </c>
      <c r="N81" s="11">
        <v>75886</v>
      </c>
      <c r="O81" s="11">
        <v>75925</v>
      </c>
      <c r="P81" s="11">
        <v>76095</v>
      </c>
      <c r="Q81" s="11">
        <v>76288</v>
      </c>
      <c r="R81" s="11">
        <v>76241</v>
      </c>
      <c r="S81" s="11">
        <v>76440</v>
      </c>
      <c r="T81" s="11">
        <v>76438</v>
      </c>
      <c r="U81" s="11">
        <v>76546</v>
      </c>
      <c r="V81" s="11">
        <v>76472</v>
      </c>
      <c r="W81" s="11">
        <v>76529</v>
      </c>
      <c r="X81" s="11">
        <v>76530</v>
      </c>
      <c r="Y81" s="11">
        <v>72942</v>
      </c>
      <c r="Z81" s="11">
        <v>73285</v>
      </c>
      <c r="AA81" s="11">
        <v>73484</v>
      </c>
      <c r="AB81" s="11">
        <v>73944</v>
      </c>
      <c r="AC81" s="11">
        <v>74852</v>
      </c>
      <c r="AD81" s="11">
        <v>75338</v>
      </c>
      <c r="AE81" s="11">
        <v>76018</v>
      </c>
      <c r="AF81" s="11">
        <v>76107</v>
      </c>
      <c r="AG81" s="11">
        <v>76218</v>
      </c>
      <c r="AH81" s="11">
        <v>76123</v>
      </c>
      <c r="AI81" s="11">
        <v>76948</v>
      </c>
      <c r="AJ81" s="11">
        <v>76369</v>
      </c>
      <c r="AK81" s="11">
        <v>76735</v>
      </c>
      <c r="AL81" s="11">
        <v>77209</v>
      </c>
      <c r="AM81" s="11" t="e">
        <v>#N/A</v>
      </c>
      <c r="AN81" s="22">
        <v>38.24</v>
      </c>
      <c r="AO81" s="22">
        <v>38.78</v>
      </c>
      <c r="AP81" s="22">
        <v>39.31</v>
      </c>
      <c r="AQ81" s="22">
        <v>39.83</v>
      </c>
      <c r="AR81" s="22">
        <v>40.43</v>
      </c>
      <c r="AS81" s="22">
        <v>40.94</v>
      </c>
      <c r="AT81" s="22">
        <v>41.54</v>
      </c>
      <c r="AU81" s="22">
        <v>42.17</v>
      </c>
      <c r="AV81" s="22">
        <v>42.73</v>
      </c>
      <c r="AW81" s="22">
        <v>43.28</v>
      </c>
      <c r="AX81" s="22">
        <v>43.84</v>
      </c>
      <c r="AY81" s="22">
        <v>44.27</v>
      </c>
      <c r="AZ81" s="22">
        <v>44.64</v>
      </c>
      <c r="BA81" s="22">
        <v>45.11</v>
      </c>
      <c r="BB81" s="22">
        <v>45.36</v>
      </c>
      <c r="BC81" s="22">
        <v>45.34</v>
      </c>
      <c r="BD81" s="22">
        <v>45.44</v>
      </c>
      <c r="BE81" s="22">
        <v>45.48</v>
      </c>
      <c r="BF81" s="22">
        <v>45.64</v>
      </c>
      <c r="BG81" s="22">
        <v>45.68</v>
      </c>
      <c r="BH81" s="22">
        <v>45.79</v>
      </c>
      <c r="BI81" s="22">
        <v>45.47</v>
      </c>
      <c r="BJ81" s="22">
        <v>45.51</v>
      </c>
      <c r="BK81" s="22">
        <v>45.41</v>
      </c>
      <c r="BL81" s="22">
        <v>45.32</v>
      </c>
      <c r="BM81" s="22" t="e">
        <v>#N/A</v>
      </c>
      <c r="BN81" s="11">
        <v>5266</v>
      </c>
      <c r="BO81" s="11">
        <v>5296</v>
      </c>
      <c r="BP81" s="11">
        <v>5232</v>
      </c>
      <c r="BQ81" s="11">
        <v>5357</v>
      </c>
      <c r="BR81" s="11">
        <v>5374</v>
      </c>
      <c r="BS81" s="11">
        <v>5381</v>
      </c>
      <c r="BT81" s="11">
        <v>5305</v>
      </c>
      <c r="BU81" s="11">
        <v>5390</v>
      </c>
      <c r="BV81" s="11">
        <v>5385</v>
      </c>
      <c r="BW81" s="11">
        <v>5477</v>
      </c>
      <c r="BX81" s="11">
        <v>5530</v>
      </c>
      <c r="BY81" s="11">
        <v>4228</v>
      </c>
      <c r="BZ81" s="11">
        <v>4507</v>
      </c>
      <c r="CA81" s="11">
        <v>4922</v>
      </c>
      <c r="CB81" s="11">
        <v>5531</v>
      </c>
      <c r="CC81" s="11">
        <v>6574</v>
      </c>
      <c r="CD81" s="11">
        <v>7421</v>
      </c>
      <c r="CE81" s="11">
        <v>8251</v>
      </c>
      <c r="CF81" s="11">
        <v>8647</v>
      </c>
      <c r="CG81" s="11">
        <v>8987</v>
      </c>
      <c r="CH81" s="11">
        <v>9122</v>
      </c>
      <c r="CI81" s="11">
        <v>9988</v>
      </c>
      <c r="CJ81" s="11">
        <v>10090</v>
      </c>
      <c r="CK81" s="11">
        <v>10476</v>
      </c>
      <c r="CL81" s="11">
        <v>10835</v>
      </c>
      <c r="CM81" s="11" t="e">
        <v>#N/A</v>
      </c>
      <c r="CN81" s="11">
        <v>781</v>
      </c>
      <c r="CO81" s="11">
        <v>741</v>
      </c>
      <c r="CP81" s="11">
        <v>646</v>
      </c>
      <c r="CQ81" s="11">
        <v>650</v>
      </c>
      <c r="CR81" s="11">
        <v>638</v>
      </c>
      <c r="CS81" s="11">
        <v>608</v>
      </c>
      <c r="CT81" s="11">
        <v>635</v>
      </c>
      <c r="CU81" s="11">
        <v>647</v>
      </c>
      <c r="CV81" s="11">
        <v>616</v>
      </c>
      <c r="CW81" s="11">
        <v>623</v>
      </c>
      <c r="CX81" s="11">
        <v>653</v>
      </c>
      <c r="CY81" s="11">
        <v>666</v>
      </c>
      <c r="CZ81">
        <v>684</v>
      </c>
      <c r="DA81" s="11">
        <v>633</v>
      </c>
      <c r="DB81">
        <v>689</v>
      </c>
      <c r="DC81" s="11">
        <v>683</v>
      </c>
      <c r="DD81" s="11">
        <v>726</v>
      </c>
      <c r="DE81" s="11">
        <v>768</v>
      </c>
      <c r="DF81" s="11">
        <v>844</v>
      </c>
      <c r="DG81" s="11">
        <v>788</v>
      </c>
      <c r="DH81" s="11">
        <v>767</v>
      </c>
      <c r="DI81" s="11">
        <v>810</v>
      </c>
      <c r="DJ81" s="11">
        <v>740</v>
      </c>
      <c r="DK81" s="11">
        <v>685</v>
      </c>
      <c r="DL81" s="11">
        <v>673</v>
      </c>
      <c r="DM81" s="11" t="e">
        <v>#N/A</v>
      </c>
      <c r="DN81" s="11">
        <v>639</v>
      </c>
      <c r="DO81" s="11">
        <v>604</v>
      </c>
      <c r="DP81" s="11">
        <v>660</v>
      </c>
      <c r="DQ81" s="11">
        <v>628</v>
      </c>
      <c r="DR81" s="11">
        <v>693</v>
      </c>
      <c r="DS81" s="11">
        <v>728</v>
      </c>
      <c r="DT81" s="11">
        <v>666</v>
      </c>
      <c r="DU81" s="11">
        <v>659</v>
      </c>
      <c r="DV81" s="11">
        <v>752</v>
      </c>
      <c r="DW81" s="11">
        <v>738</v>
      </c>
      <c r="DX81" s="11">
        <v>759</v>
      </c>
      <c r="DY81" s="11">
        <v>700</v>
      </c>
      <c r="DZ81" s="11">
        <v>714</v>
      </c>
      <c r="EA81" s="11">
        <v>723</v>
      </c>
      <c r="EB81" s="11">
        <v>792</v>
      </c>
      <c r="EC81" s="11">
        <v>821</v>
      </c>
      <c r="ED81" s="11">
        <v>757</v>
      </c>
      <c r="EE81" s="11">
        <v>800</v>
      </c>
      <c r="EF81" s="11">
        <v>822</v>
      </c>
      <c r="EG81" s="11">
        <v>837</v>
      </c>
      <c r="EH81" s="11">
        <v>840</v>
      </c>
      <c r="EI81" s="11">
        <v>857</v>
      </c>
      <c r="EJ81" s="11">
        <v>931</v>
      </c>
      <c r="EK81" s="11">
        <v>910</v>
      </c>
      <c r="EL81" s="11">
        <v>850</v>
      </c>
      <c r="EM81" s="11" t="e">
        <v>#N/A</v>
      </c>
      <c r="EN81" s="11">
        <v>2691</v>
      </c>
      <c r="EO81" s="11">
        <v>2483</v>
      </c>
      <c r="EP81" s="11">
        <v>2837</v>
      </c>
      <c r="EQ81" s="11">
        <v>2761</v>
      </c>
      <c r="ER81" s="11">
        <v>2628</v>
      </c>
      <c r="ES81" s="11">
        <v>2784</v>
      </c>
      <c r="ET81" s="11">
        <v>2471</v>
      </c>
      <c r="EU81" s="11">
        <v>2522</v>
      </c>
      <c r="EV81" s="11">
        <v>2612</v>
      </c>
      <c r="EW81" s="11">
        <v>2678</v>
      </c>
      <c r="EX81" s="11">
        <v>2553</v>
      </c>
      <c r="EY81" s="11">
        <v>2897</v>
      </c>
      <c r="EZ81" s="11">
        <v>3079</v>
      </c>
      <c r="FA81" s="11">
        <v>3240</v>
      </c>
      <c r="FB81" s="11">
        <v>3558</v>
      </c>
      <c r="FC81" s="11">
        <v>4293</v>
      </c>
      <c r="FD81" s="11">
        <v>4174</v>
      </c>
      <c r="FE81" s="11">
        <v>4721</v>
      </c>
      <c r="FF81" s="11">
        <v>4079</v>
      </c>
      <c r="FG81" s="11">
        <v>4312</v>
      </c>
      <c r="FH81" s="11">
        <v>3732</v>
      </c>
      <c r="FI81" s="11">
        <v>4170</v>
      </c>
      <c r="FJ81" s="11">
        <v>6486</v>
      </c>
      <c r="FK81" s="11">
        <v>4914</v>
      </c>
      <c r="FL81" s="11">
        <v>4227</v>
      </c>
      <c r="FM81" s="11" t="e">
        <v>#N/A</v>
      </c>
      <c r="FN81" s="11">
        <v>2623</v>
      </c>
      <c r="FO81" s="11">
        <v>2581</v>
      </c>
      <c r="FP81" s="11">
        <v>2653</v>
      </c>
      <c r="FQ81" s="11">
        <v>2590</v>
      </c>
      <c r="FR81" s="11">
        <v>2616</v>
      </c>
      <c r="FS81" s="11">
        <v>2466</v>
      </c>
      <c r="FT81" s="11">
        <v>2442</v>
      </c>
      <c r="FU81" s="11">
        <v>2402</v>
      </c>
      <c r="FV81" s="11">
        <v>2548</v>
      </c>
      <c r="FW81" s="11">
        <v>2502</v>
      </c>
      <c r="FX81" s="11">
        <v>2439</v>
      </c>
      <c r="FY81" s="11">
        <v>2826</v>
      </c>
      <c r="FZ81" s="11">
        <v>2737</v>
      </c>
      <c r="GA81" s="11">
        <v>2991</v>
      </c>
      <c r="GB81" s="11">
        <v>3028</v>
      </c>
      <c r="GC81" s="11">
        <v>3271</v>
      </c>
      <c r="GD81" s="11">
        <v>3640</v>
      </c>
      <c r="GE81" s="11">
        <v>3998</v>
      </c>
      <c r="GF81" s="11">
        <v>4010</v>
      </c>
      <c r="GG81" s="11">
        <v>4119</v>
      </c>
      <c r="GH81" s="11">
        <v>3735</v>
      </c>
      <c r="GI81" s="11">
        <v>3307</v>
      </c>
      <c r="GJ81" s="11">
        <v>5355</v>
      </c>
      <c r="GK81" s="11">
        <v>4356</v>
      </c>
      <c r="GL81" s="11">
        <v>3576</v>
      </c>
      <c r="GM81" s="11" t="e">
        <v>#N/A</v>
      </c>
      <c r="GN81">
        <v>77063</v>
      </c>
      <c r="GO81">
        <v>77414</v>
      </c>
      <c r="GP81">
        <v>77705</v>
      </c>
      <c r="GQ81">
        <v>77974</v>
      </c>
      <c r="GR81">
        <v>78226</v>
      </c>
      <c r="GS81">
        <v>78470</v>
      </c>
      <c r="GT81">
        <v>78707</v>
      </c>
      <c r="GU81">
        <v>78921</v>
      </c>
      <c r="GV81">
        <v>79118</v>
      </c>
      <c r="GW81">
        <v>79313</v>
      </c>
      <c r="GX81">
        <v>79484</v>
      </c>
      <c r="GY81">
        <v>79575</v>
      </c>
      <c r="GZ81">
        <v>79652</v>
      </c>
      <c r="HA81">
        <v>79731</v>
      </c>
      <c r="HB81">
        <v>79790</v>
      </c>
      <c r="HC81">
        <v>79838</v>
      </c>
      <c r="HD81">
        <v>79877</v>
      </c>
      <c r="HE81">
        <v>79892</v>
      </c>
      <c r="HF81">
        <v>79896</v>
      </c>
      <c r="HG81">
        <v>79891</v>
      </c>
      <c r="HH81">
        <v>79870</v>
      </c>
      <c r="HI81">
        <v>79833</v>
      </c>
      <c r="HJ81">
        <v>79789</v>
      </c>
      <c r="HK81">
        <v>79735</v>
      </c>
      <c r="HL81">
        <v>79667</v>
      </c>
      <c r="HM81">
        <v>79582</v>
      </c>
      <c r="HN81">
        <v>79493</v>
      </c>
      <c r="HO81">
        <v>45.37</v>
      </c>
      <c r="HP81">
        <v>45.36</v>
      </c>
      <c r="HQ81">
        <v>45.4</v>
      </c>
      <c r="HR81">
        <v>45.44</v>
      </c>
      <c r="HS81">
        <v>45.49</v>
      </c>
      <c r="HT81">
        <v>45.54</v>
      </c>
      <c r="HU81">
        <v>45.62</v>
      </c>
      <c r="HV81">
        <v>45.74</v>
      </c>
      <c r="HW81">
        <v>45.88</v>
      </c>
      <c r="HX81">
        <v>46</v>
      </c>
      <c r="HY81">
        <v>46.14</v>
      </c>
      <c r="HZ81">
        <v>46.29</v>
      </c>
      <c r="IA81">
        <v>46.48</v>
      </c>
      <c r="IB81">
        <v>46.66</v>
      </c>
      <c r="IC81">
        <v>46.84</v>
      </c>
      <c r="ID81">
        <v>47.01</v>
      </c>
      <c r="IE81">
        <v>47.16</v>
      </c>
      <c r="IF81">
        <v>47.29</v>
      </c>
      <c r="IG81">
        <v>47.39</v>
      </c>
      <c r="IH81">
        <v>47.52</v>
      </c>
      <c r="II81">
        <v>47.67</v>
      </c>
      <c r="IJ81">
        <v>47.8</v>
      </c>
      <c r="IK81">
        <v>47.92</v>
      </c>
      <c r="IL81">
        <v>48.02</v>
      </c>
      <c r="IM81">
        <v>48.12</v>
      </c>
      <c r="IN81">
        <v>48.17</v>
      </c>
      <c r="IO81">
        <v>48.18</v>
      </c>
      <c r="IP81">
        <v>677</v>
      </c>
      <c r="IQ81">
        <v>699</v>
      </c>
      <c r="IR81">
        <v>706</v>
      </c>
      <c r="IS81">
        <v>703</v>
      </c>
      <c r="IT81">
        <v>697</v>
      </c>
      <c r="IU81">
        <v>695</v>
      </c>
      <c r="IV81">
        <v>691</v>
      </c>
      <c r="IW81">
        <v>687</v>
      </c>
      <c r="IX81">
        <v>683</v>
      </c>
      <c r="IY81">
        <v>679</v>
      </c>
      <c r="IZ81">
        <v>673</v>
      </c>
      <c r="JA81">
        <v>668</v>
      </c>
      <c r="JB81">
        <v>664</v>
      </c>
      <c r="JC81">
        <v>660</v>
      </c>
      <c r="JD81">
        <v>657</v>
      </c>
      <c r="JE81">
        <v>656</v>
      </c>
      <c r="JF81">
        <v>656</v>
      </c>
      <c r="JG81">
        <v>656</v>
      </c>
      <c r="JH81">
        <v>656</v>
      </c>
      <c r="JI81">
        <v>657</v>
      </c>
      <c r="JJ81">
        <v>660</v>
      </c>
      <c r="JK81">
        <v>662</v>
      </c>
      <c r="JL81">
        <v>665</v>
      </c>
      <c r="JM81">
        <v>669</v>
      </c>
      <c r="JN81">
        <v>672</v>
      </c>
      <c r="JO81">
        <v>675</v>
      </c>
      <c r="JP81">
        <v>677</v>
      </c>
      <c r="JQ81">
        <v>869</v>
      </c>
      <c r="JR81">
        <v>874</v>
      </c>
      <c r="JS81">
        <v>876</v>
      </c>
      <c r="JT81">
        <v>890</v>
      </c>
      <c r="JU81">
        <v>893</v>
      </c>
      <c r="JV81">
        <v>899</v>
      </c>
      <c r="JW81">
        <v>902</v>
      </c>
      <c r="JX81">
        <v>906</v>
      </c>
      <c r="JY81">
        <v>907</v>
      </c>
      <c r="JZ81">
        <v>911</v>
      </c>
      <c r="KA81">
        <v>918</v>
      </c>
      <c r="KB81">
        <v>924</v>
      </c>
      <c r="KC81">
        <v>927</v>
      </c>
      <c r="KD81">
        <v>931</v>
      </c>
      <c r="KE81">
        <v>935</v>
      </c>
      <c r="KF81">
        <v>947</v>
      </c>
      <c r="KG81">
        <v>950</v>
      </c>
      <c r="KH81">
        <v>969</v>
      </c>
      <c r="KI81">
        <v>983</v>
      </c>
      <c r="KJ81">
        <v>997</v>
      </c>
      <c r="KK81">
        <v>1006</v>
      </c>
      <c r="KL81">
        <v>1025</v>
      </c>
      <c r="KM81">
        <v>1031</v>
      </c>
      <c r="KN81">
        <v>1047</v>
      </c>
      <c r="KO81">
        <v>1060</v>
      </c>
      <c r="KP81">
        <v>1074</v>
      </c>
      <c r="KQ81">
        <v>1081</v>
      </c>
      <c r="KR81">
        <v>520</v>
      </c>
      <c r="KS81">
        <v>526</v>
      </c>
      <c r="KT81">
        <v>461</v>
      </c>
      <c r="KU81">
        <v>456</v>
      </c>
      <c r="KV81">
        <v>448</v>
      </c>
      <c r="KW81">
        <v>448</v>
      </c>
      <c r="KX81">
        <v>448</v>
      </c>
      <c r="KY81">
        <v>433</v>
      </c>
      <c r="KZ81">
        <v>421</v>
      </c>
      <c r="LA81">
        <v>427</v>
      </c>
      <c r="LB81">
        <v>416</v>
      </c>
      <c r="LC81">
        <v>347</v>
      </c>
      <c r="LD81">
        <v>340</v>
      </c>
      <c r="LE81">
        <v>350</v>
      </c>
      <c r="LF81">
        <v>337</v>
      </c>
      <c r="LG81">
        <v>339</v>
      </c>
      <c r="LH81">
        <v>333</v>
      </c>
      <c r="LI81">
        <v>328</v>
      </c>
      <c r="LJ81">
        <v>331</v>
      </c>
      <c r="LK81">
        <v>335</v>
      </c>
      <c r="LL81">
        <v>325</v>
      </c>
      <c r="LM81">
        <v>326</v>
      </c>
      <c r="LN81">
        <v>322</v>
      </c>
      <c r="LO81">
        <v>324</v>
      </c>
      <c r="LP81">
        <v>320</v>
      </c>
      <c r="LQ81">
        <v>314</v>
      </c>
      <c r="LR81">
        <v>315</v>
      </c>
    </row>
    <row r="82" spans="2:330" x14ac:dyDescent="0.35">
      <c r="B82" s="2" t="s">
        <v>85</v>
      </c>
      <c r="C82" s="1" t="s">
        <v>386</v>
      </c>
      <c r="D82" s="1" t="s">
        <v>196</v>
      </c>
      <c r="E82" s="1">
        <v>5566080</v>
      </c>
      <c r="F82" s="11">
        <v>2485</v>
      </c>
      <c r="G82" s="11">
        <v>2634</v>
      </c>
      <c r="H82" s="11">
        <v>3288</v>
      </c>
      <c r="I82" s="11">
        <v>4884</v>
      </c>
      <c r="J82" t="e">
        <v>#N/A</v>
      </c>
      <c r="K82" t="e">
        <v>#N/A</v>
      </c>
      <c r="L82" s="11">
        <v>30</v>
      </c>
      <c r="M82" s="11">
        <v>127</v>
      </c>
      <c r="N82" s="11">
        <v>6382</v>
      </c>
      <c r="O82" s="11">
        <v>6636</v>
      </c>
      <c r="P82" s="11">
        <v>6782</v>
      </c>
      <c r="Q82" s="11">
        <v>6904</v>
      </c>
      <c r="R82" s="11">
        <v>6945</v>
      </c>
      <c r="S82" s="11">
        <v>7028</v>
      </c>
      <c r="T82" s="11">
        <v>7113</v>
      </c>
      <c r="U82" s="11">
        <v>7189</v>
      </c>
      <c r="V82" s="11">
        <v>7240</v>
      </c>
      <c r="W82" s="11">
        <v>7231</v>
      </c>
      <c r="X82" s="11">
        <v>7302</v>
      </c>
      <c r="Y82" s="11">
        <v>7144</v>
      </c>
      <c r="Z82" s="11">
        <v>7055</v>
      </c>
      <c r="AA82" s="11">
        <v>7054</v>
      </c>
      <c r="AB82" s="11">
        <v>7082</v>
      </c>
      <c r="AC82" s="11">
        <v>7191</v>
      </c>
      <c r="AD82" s="11">
        <v>7149</v>
      </c>
      <c r="AE82" s="11">
        <v>7128</v>
      </c>
      <c r="AF82" s="11">
        <v>7139</v>
      </c>
      <c r="AG82" s="11">
        <v>7091</v>
      </c>
      <c r="AH82" s="11">
        <v>7088</v>
      </c>
      <c r="AI82" s="11">
        <v>7064</v>
      </c>
      <c r="AJ82" s="11">
        <v>6878</v>
      </c>
      <c r="AK82" s="11">
        <v>6850</v>
      </c>
      <c r="AL82" s="11">
        <v>6906</v>
      </c>
      <c r="AM82" s="11" t="e">
        <v>#N/A</v>
      </c>
      <c r="AN82" s="22">
        <v>35.840000000000003</v>
      </c>
      <c r="AO82" s="22">
        <v>36.18</v>
      </c>
      <c r="AP82" s="22">
        <v>36.64</v>
      </c>
      <c r="AQ82" s="22">
        <v>37.340000000000003</v>
      </c>
      <c r="AR82" s="22">
        <v>38.01</v>
      </c>
      <c r="AS82" s="22">
        <v>38.51</v>
      </c>
      <c r="AT82" s="22">
        <v>39.08</v>
      </c>
      <c r="AU82" s="22">
        <v>39.57</v>
      </c>
      <c r="AV82" s="22">
        <v>40.11</v>
      </c>
      <c r="AW82" s="22">
        <v>40.83</v>
      </c>
      <c r="AX82" s="22">
        <v>41.36</v>
      </c>
      <c r="AY82" s="22">
        <v>41.98</v>
      </c>
      <c r="AZ82" s="22">
        <v>42.71</v>
      </c>
      <c r="BA82" s="22">
        <v>43.2</v>
      </c>
      <c r="BB82" s="22">
        <v>43.75</v>
      </c>
      <c r="BC82" s="22">
        <v>43.54</v>
      </c>
      <c r="BD82" s="22">
        <v>43.98</v>
      </c>
      <c r="BE82" s="22">
        <v>44.18</v>
      </c>
      <c r="BF82" s="22">
        <v>44.5</v>
      </c>
      <c r="BG82" s="22">
        <v>44.63</v>
      </c>
      <c r="BH82" s="22">
        <v>45.28</v>
      </c>
      <c r="BI82" s="22">
        <v>45.74</v>
      </c>
      <c r="BJ82" s="22">
        <v>46.38</v>
      </c>
      <c r="BK82" s="22">
        <v>46.97</v>
      </c>
      <c r="BL82" s="22">
        <v>46.82</v>
      </c>
      <c r="BM82" s="22" t="e">
        <v>#N/A</v>
      </c>
      <c r="BN82" s="11">
        <v>244</v>
      </c>
      <c r="BO82" s="11">
        <v>243</v>
      </c>
      <c r="BP82" s="11">
        <v>243</v>
      </c>
      <c r="BQ82" s="11">
        <v>266</v>
      </c>
      <c r="BR82" s="11">
        <v>274</v>
      </c>
      <c r="BS82" s="11">
        <v>263</v>
      </c>
      <c r="BT82" s="11">
        <v>267</v>
      </c>
      <c r="BU82" s="11">
        <v>277</v>
      </c>
      <c r="BV82" s="11">
        <v>290</v>
      </c>
      <c r="BW82" s="11">
        <v>285</v>
      </c>
      <c r="BX82" s="11">
        <v>299</v>
      </c>
      <c r="BY82" s="11">
        <v>303</v>
      </c>
      <c r="BZ82" s="11">
        <v>295</v>
      </c>
      <c r="CA82" s="11">
        <v>315</v>
      </c>
      <c r="CB82" s="11">
        <v>346</v>
      </c>
      <c r="CC82" s="11">
        <v>478</v>
      </c>
      <c r="CD82" s="11">
        <v>498</v>
      </c>
      <c r="CE82" s="11">
        <v>521</v>
      </c>
      <c r="CF82" s="11">
        <v>547</v>
      </c>
      <c r="CG82" s="11">
        <v>537</v>
      </c>
      <c r="CH82" s="11">
        <v>556</v>
      </c>
      <c r="CI82" s="11">
        <v>553</v>
      </c>
      <c r="CJ82" s="11">
        <v>551</v>
      </c>
      <c r="CK82" s="11">
        <v>573</v>
      </c>
      <c r="CL82" s="11">
        <v>623</v>
      </c>
      <c r="CM82" s="11" t="e">
        <v>#N/A</v>
      </c>
      <c r="CN82" s="11">
        <v>66</v>
      </c>
      <c r="CO82" s="11">
        <v>78</v>
      </c>
      <c r="CP82" s="11">
        <v>79</v>
      </c>
      <c r="CQ82" s="11">
        <v>65</v>
      </c>
      <c r="CR82" s="11">
        <v>69</v>
      </c>
      <c r="CS82" s="11">
        <v>77</v>
      </c>
      <c r="CT82" s="11">
        <v>68</v>
      </c>
      <c r="CU82" s="11">
        <v>61</v>
      </c>
      <c r="CV82" s="11">
        <v>77</v>
      </c>
      <c r="CW82" s="11">
        <v>58</v>
      </c>
      <c r="CX82" s="11">
        <v>71</v>
      </c>
      <c r="CY82" s="11">
        <v>47</v>
      </c>
      <c r="CZ82">
        <v>51</v>
      </c>
      <c r="DA82" s="11">
        <v>66</v>
      </c>
      <c r="DB82">
        <v>51</v>
      </c>
      <c r="DC82" s="11">
        <v>56</v>
      </c>
      <c r="DD82" s="11">
        <v>70</v>
      </c>
      <c r="DE82" s="11">
        <v>62</v>
      </c>
      <c r="DF82" s="11">
        <v>72</v>
      </c>
      <c r="DG82" s="11">
        <v>72</v>
      </c>
      <c r="DH82" s="11">
        <v>54</v>
      </c>
      <c r="DI82" s="11">
        <v>71</v>
      </c>
      <c r="DJ82" s="11">
        <v>58</v>
      </c>
      <c r="DK82" s="11">
        <v>36</v>
      </c>
      <c r="DL82" s="11">
        <v>63</v>
      </c>
      <c r="DM82" s="11" t="e">
        <v>#N/A</v>
      </c>
      <c r="DN82" s="11">
        <v>51</v>
      </c>
      <c r="DO82" s="11">
        <v>49</v>
      </c>
      <c r="DP82" s="11">
        <v>53</v>
      </c>
      <c r="DQ82" s="11">
        <v>52</v>
      </c>
      <c r="DR82" s="11">
        <v>42</v>
      </c>
      <c r="DS82" s="11">
        <v>63</v>
      </c>
      <c r="DT82" s="11">
        <v>45</v>
      </c>
      <c r="DU82" s="11">
        <v>55</v>
      </c>
      <c r="DV82" s="11">
        <v>57</v>
      </c>
      <c r="DW82" s="11">
        <v>46</v>
      </c>
      <c r="DX82" s="11">
        <v>45</v>
      </c>
      <c r="DY82" s="11">
        <v>46</v>
      </c>
      <c r="DZ82" s="11">
        <v>71</v>
      </c>
      <c r="EA82" s="11">
        <v>59</v>
      </c>
      <c r="EB82" s="11">
        <v>64</v>
      </c>
      <c r="EC82" s="11">
        <v>65</v>
      </c>
      <c r="ED82" s="11">
        <v>66</v>
      </c>
      <c r="EE82" s="11">
        <v>79</v>
      </c>
      <c r="EF82" s="11">
        <v>53</v>
      </c>
      <c r="EG82" s="11">
        <v>70</v>
      </c>
      <c r="EH82" s="11">
        <v>62</v>
      </c>
      <c r="EI82" s="11">
        <v>63</v>
      </c>
      <c r="EJ82" s="11">
        <v>60</v>
      </c>
      <c r="EK82" s="11">
        <v>52</v>
      </c>
      <c r="EL82" s="11">
        <v>67</v>
      </c>
      <c r="EM82" s="11" t="e">
        <v>#N/A</v>
      </c>
      <c r="EN82" s="11">
        <v>435</v>
      </c>
      <c r="EO82" s="11">
        <v>492</v>
      </c>
      <c r="EP82" s="11">
        <v>404</v>
      </c>
      <c r="EQ82" s="11">
        <v>421</v>
      </c>
      <c r="ER82" s="11">
        <v>324</v>
      </c>
      <c r="ES82" s="11">
        <v>332</v>
      </c>
      <c r="ET82" s="11">
        <v>365</v>
      </c>
      <c r="EU82" s="11">
        <v>380</v>
      </c>
      <c r="EV82" s="11">
        <v>323</v>
      </c>
      <c r="EW82" s="11">
        <v>293</v>
      </c>
      <c r="EX82" s="11">
        <v>332</v>
      </c>
      <c r="EY82" s="11">
        <v>293</v>
      </c>
      <c r="EZ82" s="11">
        <v>308</v>
      </c>
      <c r="FA82" s="11">
        <v>307</v>
      </c>
      <c r="FB82" s="11">
        <v>375</v>
      </c>
      <c r="FC82" s="11">
        <v>490</v>
      </c>
      <c r="FD82" s="11">
        <v>365</v>
      </c>
      <c r="FE82" s="11">
        <v>338</v>
      </c>
      <c r="FF82" s="11">
        <v>356</v>
      </c>
      <c r="FG82" s="11">
        <v>327</v>
      </c>
      <c r="FH82" s="11">
        <v>291</v>
      </c>
      <c r="FI82" s="11">
        <v>324</v>
      </c>
      <c r="FJ82" s="11">
        <v>362</v>
      </c>
      <c r="FK82" s="11">
        <v>322</v>
      </c>
      <c r="FL82" s="11">
        <v>384</v>
      </c>
      <c r="FM82" s="11" t="e">
        <v>#N/A</v>
      </c>
      <c r="FN82" s="11">
        <v>250</v>
      </c>
      <c r="FO82" s="11">
        <v>267</v>
      </c>
      <c r="FP82" s="11">
        <v>284</v>
      </c>
      <c r="FQ82" s="11">
        <v>312</v>
      </c>
      <c r="FR82" s="11">
        <v>310</v>
      </c>
      <c r="FS82" s="11">
        <v>263</v>
      </c>
      <c r="FT82" s="11">
        <v>303</v>
      </c>
      <c r="FU82" s="11">
        <v>310</v>
      </c>
      <c r="FV82" s="11">
        <v>292</v>
      </c>
      <c r="FW82" s="11">
        <v>314</v>
      </c>
      <c r="FX82" s="11">
        <v>287</v>
      </c>
      <c r="FY82" s="11">
        <v>354</v>
      </c>
      <c r="FZ82" s="11">
        <v>375</v>
      </c>
      <c r="GA82" s="11">
        <v>316</v>
      </c>
      <c r="GB82" s="11">
        <v>335</v>
      </c>
      <c r="GC82" s="11">
        <v>372</v>
      </c>
      <c r="GD82" s="11">
        <v>407</v>
      </c>
      <c r="GE82" s="11">
        <v>346</v>
      </c>
      <c r="GF82" s="11">
        <v>365</v>
      </c>
      <c r="GG82" s="11">
        <v>376</v>
      </c>
      <c r="GH82" s="11">
        <v>282</v>
      </c>
      <c r="GI82" s="11">
        <v>357</v>
      </c>
      <c r="GJ82" s="11">
        <v>293</v>
      </c>
      <c r="GK82" s="11">
        <v>334</v>
      </c>
      <c r="GL82" s="11">
        <v>323</v>
      </c>
      <c r="GM82" s="11" t="e">
        <v>#N/A</v>
      </c>
      <c r="GN82">
        <v>6844</v>
      </c>
      <c r="GO82">
        <v>6842</v>
      </c>
      <c r="GP82">
        <v>6836</v>
      </c>
      <c r="GQ82">
        <v>6825</v>
      </c>
      <c r="GR82">
        <v>6824</v>
      </c>
      <c r="GS82">
        <v>6807</v>
      </c>
      <c r="GT82">
        <v>6792</v>
      </c>
      <c r="GU82">
        <v>6781</v>
      </c>
      <c r="GV82">
        <v>6771</v>
      </c>
      <c r="GW82">
        <v>6762</v>
      </c>
      <c r="GX82">
        <v>6745</v>
      </c>
      <c r="GY82">
        <v>6735</v>
      </c>
      <c r="GZ82">
        <v>6727</v>
      </c>
      <c r="HA82">
        <v>6709</v>
      </c>
      <c r="HB82">
        <v>6691</v>
      </c>
      <c r="HC82">
        <v>6670</v>
      </c>
      <c r="HD82">
        <v>6657</v>
      </c>
      <c r="HE82">
        <v>6642</v>
      </c>
      <c r="HF82">
        <v>6619</v>
      </c>
      <c r="HG82">
        <v>6593</v>
      </c>
      <c r="HH82">
        <v>6573</v>
      </c>
      <c r="HI82">
        <v>6550</v>
      </c>
      <c r="HJ82">
        <v>6528</v>
      </c>
      <c r="HK82">
        <v>6500</v>
      </c>
      <c r="HL82">
        <v>6468</v>
      </c>
      <c r="HM82">
        <v>6438</v>
      </c>
      <c r="HN82">
        <v>6403</v>
      </c>
      <c r="HO82">
        <v>47.2</v>
      </c>
      <c r="HP82">
        <v>47.41</v>
      </c>
      <c r="HQ82">
        <v>47.64</v>
      </c>
      <c r="HR82">
        <v>47.85</v>
      </c>
      <c r="HS82">
        <v>48.1</v>
      </c>
      <c r="HT82">
        <v>48.1</v>
      </c>
      <c r="HU82">
        <v>48.2</v>
      </c>
      <c r="HV82">
        <v>48.32</v>
      </c>
      <c r="HW82">
        <v>48.5</v>
      </c>
      <c r="HX82">
        <v>48.67</v>
      </c>
      <c r="HY82">
        <v>48.76</v>
      </c>
      <c r="HZ82">
        <v>48.94</v>
      </c>
      <c r="IA82">
        <v>49.18</v>
      </c>
      <c r="IB82">
        <v>49.34</v>
      </c>
      <c r="IC82">
        <v>49.5</v>
      </c>
      <c r="ID82">
        <v>49.7</v>
      </c>
      <c r="IE82">
        <v>49.9</v>
      </c>
      <c r="IF82">
        <v>50.11</v>
      </c>
      <c r="IG82">
        <v>50.22</v>
      </c>
      <c r="IH82">
        <v>50.34</v>
      </c>
      <c r="II82">
        <v>50.46</v>
      </c>
      <c r="IJ82">
        <v>50.57</v>
      </c>
      <c r="IK82">
        <v>50.63</v>
      </c>
      <c r="IL82">
        <v>50.69</v>
      </c>
      <c r="IM82">
        <v>50.79</v>
      </c>
      <c r="IN82">
        <v>50.81</v>
      </c>
      <c r="IO82">
        <v>50.79</v>
      </c>
      <c r="IP82">
        <v>52</v>
      </c>
      <c r="IQ82">
        <v>54</v>
      </c>
      <c r="IR82">
        <v>57</v>
      </c>
      <c r="IS82">
        <v>57</v>
      </c>
      <c r="IT82">
        <v>57</v>
      </c>
      <c r="IU82">
        <v>54</v>
      </c>
      <c r="IV82">
        <v>53</v>
      </c>
      <c r="IW82">
        <v>54</v>
      </c>
      <c r="IX82">
        <v>53</v>
      </c>
      <c r="IY82">
        <v>51</v>
      </c>
      <c r="IZ82">
        <v>51</v>
      </c>
      <c r="JA82">
        <v>51</v>
      </c>
      <c r="JB82">
        <v>50</v>
      </c>
      <c r="JC82">
        <v>49</v>
      </c>
      <c r="JD82">
        <v>49</v>
      </c>
      <c r="JE82">
        <v>49</v>
      </c>
      <c r="JF82">
        <v>49</v>
      </c>
      <c r="JG82">
        <v>48</v>
      </c>
      <c r="JH82">
        <v>47</v>
      </c>
      <c r="JI82">
        <v>47</v>
      </c>
      <c r="JJ82">
        <v>47</v>
      </c>
      <c r="JK82">
        <v>47</v>
      </c>
      <c r="JL82">
        <v>47</v>
      </c>
      <c r="JM82">
        <v>48</v>
      </c>
      <c r="JN82">
        <v>48</v>
      </c>
      <c r="JO82">
        <v>48</v>
      </c>
      <c r="JP82">
        <v>48</v>
      </c>
      <c r="JQ82">
        <v>65</v>
      </c>
      <c r="JR82">
        <v>68</v>
      </c>
      <c r="JS82">
        <v>66</v>
      </c>
      <c r="JT82">
        <v>73</v>
      </c>
      <c r="JU82">
        <v>69</v>
      </c>
      <c r="JV82">
        <v>78</v>
      </c>
      <c r="JW82">
        <v>76</v>
      </c>
      <c r="JX82">
        <v>75</v>
      </c>
      <c r="JY82">
        <v>76</v>
      </c>
      <c r="JZ82">
        <v>75</v>
      </c>
      <c r="KA82">
        <v>79</v>
      </c>
      <c r="KB82">
        <v>80</v>
      </c>
      <c r="KC82">
        <v>77</v>
      </c>
      <c r="KD82">
        <v>79</v>
      </c>
      <c r="KE82">
        <v>78</v>
      </c>
      <c r="KF82">
        <v>81</v>
      </c>
      <c r="KG82">
        <v>82</v>
      </c>
      <c r="KH82">
        <v>82</v>
      </c>
      <c r="KI82">
        <v>87</v>
      </c>
      <c r="KJ82">
        <v>87</v>
      </c>
      <c r="KK82">
        <v>85</v>
      </c>
      <c r="KL82">
        <v>88</v>
      </c>
      <c r="KM82">
        <v>86</v>
      </c>
      <c r="KN82">
        <v>90</v>
      </c>
      <c r="KO82">
        <v>95</v>
      </c>
      <c r="KP82">
        <v>98</v>
      </c>
      <c r="KQ82">
        <v>100</v>
      </c>
      <c r="KR82">
        <v>7</v>
      </c>
      <c r="KS82">
        <v>12</v>
      </c>
      <c r="KT82">
        <v>3</v>
      </c>
      <c r="KU82">
        <v>5</v>
      </c>
      <c r="KV82">
        <v>11</v>
      </c>
      <c r="KW82">
        <v>7</v>
      </c>
      <c r="KX82">
        <v>8</v>
      </c>
      <c r="KY82">
        <v>10</v>
      </c>
      <c r="KZ82">
        <v>13</v>
      </c>
      <c r="LA82">
        <v>15</v>
      </c>
      <c r="LB82">
        <v>11</v>
      </c>
      <c r="LC82">
        <v>19</v>
      </c>
      <c r="LD82">
        <v>19</v>
      </c>
      <c r="LE82">
        <v>12</v>
      </c>
      <c r="LF82">
        <v>11</v>
      </c>
      <c r="LG82">
        <v>11</v>
      </c>
      <c r="LH82">
        <v>20</v>
      </c>
      <c r="LI82">
        <v>19</v>
      </c>
      <c r="LJ82">
        <v>17</v>
      </c>
      <c r="LK82">
        <v>14</v>
      </c>
      <c r="LL82">
        <v>18</v>
      </c>
      <c r="LM82">
        <v>18</v>
      </c>
      <c r="LN82">
        <v>17</v>
      </c>
      <c r="LO82">
        <v>14</v>
      </c>
      <c r="LP82">
        <v>15</v>
      </c>
      <c r="LQ82">
        <v>20</v>
      </c>
      <c r="LR82">
        <v>17</v>
      </c>
    </row>
    <row r="83" spans="2:330" x14ac:dyDescent="0.35">
      <c r="B83" s="2" t="s">
        <v>86</v>
      </c>
      <c r="C83" s="1" t="s">
        <v>387</v>
      </c>
      <c r="D83" s="1" t="s">
        <v>197</v>
      </c>
      <c r="E83" s="1">
        <v>5566084</v>
      </c>
      <c r="F83" s="11">
        <v>26560</v>
      </c>
      <c r="G83" s="11">
        <v>27768</v>
      </c>
      <c r="H83" s="11">
        <v>29587</v>
      </c>
      <c r="I83" s="11">
        <v>30067</v>
      </c>
      <c r="J83" t="e">
        <v>#N/A</v>
      </c>
      <c r="K83" t="e">
        <v>#N/A</v>
      </c>
      <c r="L83" s="11">
        <v>838</v>
      </c>
      <c r="M83" s="11">
        <v>1411</v>
      </c>
      <c r="N83" s="11">
        <v>33955</v>
      </c>
      <c r="O83" s="11">
        <v>34052</v>
      </c>
      <c r="P83" s="11">
        <v>34187</v>
      </c>
      <c r="Q83" s="11">
        <v>34393</v>
      </c>
      <c r="R83" s="11">
        <v>34555</v>
      </c>
      <c r="S83" s="11">
        <v>34560</v>
      </c>
      <c r="T83" s="11">
        <v>34476</v>
      </c>
      <c r="U83" s="11">
        <v>34450</v>
      </c>
      <c r="V83" s="11">
        <v>34266</v>
      </c>
      <c r="W83" s="11">
        <v>34085</v>
      </c>
      <c r="X83" s="11">
        <v>33901</v>
      </c>
      <c r="Y83" s="11">
        <v>33376</v>
      </c>
      <c r="Z83" s="11">
        <v>33327</v>
      </c>
      <c r="AA83" s="11">
        <v>33123</v>
      </c>
      <c r="AB83" s="11">
        <v>33225</v>
      </c>
      <c r="AC83" s="11">
        <v>33682</v>
      </c>
      <c r="AD83" s="11">
        <v>33633</v>
      </c>
      <c r="AE83" s="11">
        <v>33915</v>
      </c>
      <c r="AF83" s="11">
        <v>34084</v>
      </c>
      <c r="AG83" s="11">
        <v>34325</v>
      </c>
      <c r="AH83" s="11">
        <v>34431</v>
      </c>
      <c r="AI83" s="11">
        <v>34645</v>
      </c>
      <c r="AJ83" s="11">
        <v>34181</v>
      </c>
      <c r="AK83" s="11">
        <v>34527</v>
      </c>
      <c r="AL83" s="11">
        <v>34860</v>
      </c>
      <c r="AM83" s="11" t="e">
        <v>#N/A</v>
      </c>
      <c r="AN83" s="22">
        <v>37.54</v>
      </c>
      <c r="AO83" s="22">
        <v>37.950000000000003</v>
      </c>
      <c r="AP83" s="22">
        <v>38.369999999999997</v>
      </c>
      <c r="AQ83" s="22">
        <v>38.72</v>
      </c>
      <c r="AR83" s="22">
        <v>39.18</v>
      </c>
      <c r="AS83" s="22">
        <v>39.67</v>
      </c>
      <c r="AT83" s="22">
        <v>40.229999999999997</v>
      </c>
      <c r="AU83" s="22">
        <v>40.729999999999997</v>
      </c>
      <c r="AV83" s="22">
        <v>41.49</v>
      </c>
      <c r="AW83" s="22">
        <v>42.16</v>
      </c>
      <c r="AX83" s="22">
        <v>42.76</v>
      </c>
      <c r="AY83" s="22">
        <v>44.01</v>
      </c>
      <c r="AZ83" s="22">
        <v>44.44</v>
      </c>
      <c r="BA83" s="22">
        <v>45.01</v>
      </c>
      <c r="BB83" s="22">
        <v>45.46</v>
      </c>
      <c r="BC83" s="22">
        <v>45.48</v>
      </c>
      <c r="BD83" s="22">
        <v>45.7</v>
      </c>
      <c r="BE83" s="22">
        <v>45.79</v>
      </c>
      <c r="BF83" s="22">
        <v>45.62</v>
      </c>
      <c r="BG83" s="22">
        <v>45.42</v>
      </c>
      <c r="BH83" s="22">
        <v>45.43</v>
      </c>
      <c r="BI83" s="22">
        <v>45.05</v>
      </c>
      <c r="BJ83" s="22">
        <v>44.52</v>
      </c>
      <c r="BK83" s="22">
        <v>44.35</v>
      </c>
      <c r="BL83" s="22">
        <v>44.04</v>
      </c>
      <c r="BM83" s="22" t="e">
        <v>#N/A</v>
      </c>
      <c r="BN83" s="11">
        <v>2396</v>
      </c>
      <c r="BO83" s="11">
        <v>2357</v>
      </c>
      <c r="BP83" s="11">
        <v>2361</v>
      </c>
      <c r="BQ83" s="11">
        <v>2326</v>
      </c>
      <c r="BR83" s="11">
        <v>2325</v>
      </c>
      <c r="BS83" s="11">
        <v>2305</v>
      </c>
      <c r="BT83" s="11">
        <v>2296</v>
      </c>
      <c r="BU83" s="11">
        <v>2315</v>
      </c>
      <c r="BV83" s="11">
        <v>2155</v>
      </c>
      <c r="BW83" s="11">
        <v>2119</v>
      </c>
      <c r="BX83" s="11">
        <v>2116</v>
      </c>
      <c r="BY83" s="11">
        <v>1818</v>
      </c>
      <c r="BZ83" s="11">
        <v>1880</v>
      </c>
      <c r="CA83" s="11">
        <v>1942</v>
      </c>
      <c r="CB83" s="11">
        <v>2148</v>
      </c>
      <c r="CC83" s="11">
        <v>2725</v>
      </c>
      <c r="CD83" s="11">
        <v>2847</v>
      </c>
      <c r="CE83" s="11">
        <v>3013</v>
      </c>
      <c r="CF83" s="11">
        <v>3220</v>
      </c>
      <c r="CG83" s="11">
        <v>3407</v>
      </c>
      <c r="CH83" s="11">
        <v>3525</v>
      </c>
      <c r="CI83" s="11">
        <v>3750</v>
      </c>
      <c r="CJ83" s="11">
        <v>4120</v>
      </c>
      <c r="CK83" s="11">
        <v>4525</v>
      </c>
      <c r="CL83" s="11">
        <v>4890</v>
      </c>
      <c r="CM83" s="11" t="e">
        <v>#N/A</v>
      </c>
      <c r="CN83" s="11">
        <v>355</v>
      </c>
      <c r="CO83" s="11">
        <v>364</v>
      </c>
      <c r="CP83" s="11">
        <v>307</v>
      </c>
      <c r="CQ83" s="11">
        <v>287</v>
      </c>
      <c r="CR83" s="11">
        <v>351</v>
      </c>
      <c r="CS83" s="11">
        <v>277</v>
      </c>
      <c r="CT83" s="11">
        <v>269</v>
      </c>
      <c r="CU83" s="11">
        <v>301</v>
      </c>
      <c r="CV83" s="11">
        <v>287</v>
      </c>
      <c r="CW83" s="11">
        <v>266</v>
      </c>
      <c r="CX83" s="11">
        <v>264</v>
      </c>
      <c r="CY83" s="11">
        <v>230</v>
      </c>
      <c r="CZ83">
        <v>260</v>
      </c>
      <c r="DA83" s="11">
        <v>275</v>
      </c>
      <c r="DB83">
        <v>284</v>
      </c>
      <c r="DC83" s="11">
        <v>287</v>
      </c>
      <c r="DD83" s="11">
        <v>309</v>
      </c>
      <c r="DE83" s="11">
        <v>335</v>
      </c>
      <c r="DF83" s="11">
        <v>318</v>
      </c>
      <c r="DG83" s="11">
        <v>327</v>
      </c>
      <c r="DH83" s="11">
        <v>345</v>
      </c>
      <c r="DI83" s="11">
        <v>378</v>
      </c>
      <c r="DJ83" s="11">
        <v>326</v>
      </c>
      <c r="DK83" s="11">
        <v>306</v>
      </c>
      <c r="DL83" s="11">
        <v>318</v>
      </c>
      <c r="DM83" s="11" t="e">
        <v>#N/A</v>
      </c>
      <c r="DN83" s="11">
        <v>300</v>
      </c>
      <c r="DO83" s="11">
        <v>335</v>
      </c>
      <c r="DP83" s="11">
        <v>313</v>
      </c>
      <c r="DQ83" s="11">
        <v>320</v>
      </c>
      <c r="DR83" s="11">
        <v>325</v>
      </c>
      <c r="DS83" s="11">
        <v>315</v>
      </c>
      <c r="DT83" s="11">
        <v>324</v>
      </c>
      <c r="DU83" s="11">
        <v>312</v>
      </c>
      <c r="DV83" s="11">
        <v>307</v>
      </c>
      <c r="DW83" s="11">
        <v>320</v>
      </c>
      <c r="DX83" s="11">
        <v>325</v>
      </c>
      <c r="DY83" s="11">
        <v>310</v>
      </c>
      <c r="DZ83" s="11">
        <v>345</v>
      </c>
      <c r="EA83" s="11">
        <v>331</v>
      </c>
      <c r="EB83" s="11">
        <v>286</v>
      </c>
      <c r="EC83" s="11">
        <v>351</v>
      </c>
      <c r="ED83" s="11">
        <v>393</v>
      </c>
      <c r="EE83" s="11">
        <v>364</v>
      </c>
      <c r="EF83" s="11">
        <v>375</v>
      </c>
      <c r="EG83" s="11">
        <v>338</v>
      </c>
      <c r="EH83" s="11">
        <v>350</v>
      </c>
      <c r="EI83" s="11">
        <v>394</v>
      </c>
      <c r="EJ83" s="11">
        <v>428</v>
      </c>
      <c r="EK83" s="11">
        <v>354</v>
      </c>
      <c r="EL83" s="11">
        <v>390</v>
      </c>
      <c r="EM83" s="11" t="e">
        <v>#N/A</v>
      </c>
      <c r="EN83" s="11">
        <v>1409</v>
      </c>
      <c r="EO83" s="11">
        <v>1452</v>
      </c>
      <c r="EP83" s="11">
        <v>1439</v>
      </c>
      <c r="EQ83" s="11">
        <v>1532</v>
      </c>
      <c r="ER83" s="11">
        <v>1560</v>
      </c>
      <c r="ES83" s="11">
        <v>1373</v>
      </c>
      <c r="ET83" s="11">
        <v>1333</v>
      </c>
      <c r="EU83" s="11">
        <v>1315</v>
      </c>
      <c r="EV83" s="11">
        <v>1307</v>
      </c>
      <c r="EW83" s="11">
        <v>1306</v>
      </c>
      <c r="EX83" s="11">
        <v>1297</v>
      </c>
      <c r="EY83" s="11">
        <v>1380</v>
      </c>
      <c r="EZ83" s="11">
        <v>1402</v>
      </c>
      <c r="FA83" s="11">
        <v>1355</v>
      </c>
      <c r="FB83" s="11">
        <v>1643</v>
      </c>
      <c r="FC83" s="11">
        <v>2029</v>
      </c>
      <c r="FD83" s="11">
        <v>1902</v>
      </c>
      <c r="FE83" s="11">
        <v>1899</v>
      </c>
      <c r="FF83" s="11">
        <v>1799</v>
      </c>
      <c r="FG83" s="11">
        <v>1860</v>
      </c>
      <c r="FH83" s="11">
        <v>1624</v>
      </c>
      <c r="FI83" s="11">
        <v>1838</v>
      </c>
      <c r="FJ83" s="11">
        <v>2286</v>
      </c>
      <c r="FK83" s="11">
        <v>2182</v>
      </c>
      <c r="FL83" s="11">
        <v>2332</v>
      </c>
      <c r="FM83" s="11" t="e">
        <v>#N/A</v>
      </c>
      <c r="FN83" s="11">
        <v>1275</v>
      </c>
      <c r="FO83" s="11">
        <v>1384</v>
      </c>
      <c r="FP83" s="11">
        <v>1298</v>
      </c>
      <c r="FQ83" s="11">
        <v>1293</v>
      </c>
      <c r="FR83" s="11">
        <v>1424</v>
      </c>
      <c r="FS83" s="11">
        <v>1331</v>
      </c>
      <c r="FT83" s="11">
        <v>1362</v>
      </c>
      <c r="FU83" s="11">
        <v>1330</v>
      </c>
      <c r="FV83" s="11">
        <v>1470</v>
      </c>
      <c r="FW83" s="11">
        <v>1434</v>
      </c>
      <c r="FX83" s="11">
        <v>1422</v>
      </c>
      <c r="FY83" s="11">
        <v>1484</v>
      </c>
      <c r="FZ83" s="11">
        <v>1370</v>
      </c>
      <c r="GA83" s="11">
        <v>1505</v>
      </c>
      <c r="GB83" s="11">
        <v>1539</v>
      </c>
      <c r="GC83" s="11">
        <v>1541</v>
      </c>
      <c r="GD83" s="11">
        <v>1864</v>
      </c>
      <c r="GE83" s="11">
        <v>1584</v>
      </c>
      <c r="GF83" s="11">
        <v>1577</v>
      </c>
      <c r="GG83" s="11">
        <v>1608</v>
      </c>
      <c r="GH83" s="11">
        <v>1519</v>
      </c>
      <c r="GI83" s="11">
        <v>1613</v>
      </c>
      <c r="GJ83" s="11">
        <v>1747</v>
      </c>
      <c r="GK83" s="11">
        <v>1793</v>
      </c>
      <c r="GL83" s="11">
        <v>1930</v>
      </c>
      <c r="GM83" s="11" t="e">
        <v>#N/A</v>
      </c>
      <c r="GN83">
        <v>34751</v>
      </c>
      <c r="GO83">
        <v>34975</v>
      </c>
      <c r="GP83">
        <v>35187</v>
      </c>
      <c r="GQ83">
        <v>35390</v>
      </c>
      <c r="GR83">
        <v>35589</v>
      </c>
      <c r="GS83">
        <v>35779</v>
      </c>
      <c r="GT83">
        <v>35968</v>
      </c>
      <c r="GU83">
        <v>36152</v>
      </c>
      <c r="GV83">
        <v>36320</v>
      </c>
      <c r="GW83">
        <v>36490</v>
      </c>
      <c r="GX83">
        <v>36651</v>
      </c>
      <c r="GY83">
        <v>36785</v>
      </c>
      <c r="GZ83">
        <v>36905</v>
      </c>
      <c r="HA83">
        <v>37017</v>
      </c>
      <c r="HB83">
        <v>37111</v>
      </c>
      <c r="HC83">
        <v>37195</v>
      </c>
      <c r="HD83">
        <v>37270</v>
      </c>
      <c r="HE83">
        <v>37330</v>
      </c>
      <c r="HF83">
        <v>37379</v>
      </c>
      <c r="HG83">
        <v>37418</v>
      </c>
      <c r="HH83">
        <v>37445</v>
      </c>
      <c r="HI83">
        <v>37460</v>
      </c>
      <c r="HJ83">
        <v>37469</v>
      </c>
      <c r="HK83">
        <v>37475</v>
      </c>
      <c r="HL83">
        <v>37469</v>
      </c>
      <c r="HM83">
        <v>37465</v>
      </c>
      <c r="HN83">
        <v>37450</v>
      </c>
      <c r="HO83">
        <v>44.29</v>
      </c>
      <c r="HP83">
        <v>44.2</v>
      </c>
      <c r="HQ83">
        <v>44.2</v>
      </c>
      <c r="HR83">
        <v>44.27</v>
      </c>
      <c r="HS83">
        <v>44.32</v>
      </c>
      <c r="HT83">
        <v>44.39</v>
      </c>
      <c r="HU83">
        <v>44.51</v>
      </c>
      <c r="HV83">
        <v>44.63</v>
      </c>
      <c r="HW83">
        <v>44.75</v>
      </c>
      <c r="HX83">
        <v>44.89</v>
      </c>
      <c r="HY83">
        <v>44.98</v>
      </c>
      <c r="HZ83">
        <v>45.15</v>
      </c>
      <c r="IA83">
        <v>45.27</v>
      </c>
      <c r="IB83">
        <v>45.39</v>
      </c>
      <c r="IC83">
        <v>45.51</v>
      </c>
      <c r="ID83">
        <v>45.63</v>
      </c>
      <c r="IE83">
        <v>45.74</v>
      </c>
      <c r="IF83">
        <v>45.86</v>
      </c>
      <c r="IG83">
        <v>45.97</v>
      </c>
      <c r="IH83">
        <v>46.12</v>
      </c>
      <c r="II83">
        <v>46.27</v>
      </c>
      <c r="IJ83">
        <v>46.41</v>
      </c>
      <c r="IK83">
        <v>46.52</v>
      </c>
      <c r="IL83">
        <v>46.61</v>
      </c>
      <c r="IM83">
        <v>46.67</v>
      </c>
      <c r="IN83">
        <v>46.7</v>
      </c>
      <c r="IO83">
        <v>46.73</v>
      </c>
      <c r="IP83">
        <v>301</v>
      </c>
      <c r="IQ83">
        <v>310</v>
      </c>
      <c r="IR83">
        <v>314</v>
      </c>
      <c r="IS83">
        <v>313</v>
      </c>
      <c r="IT83">
        <v>315</v>
      </c>
      <c r="IU83">
        <v>315</v>
      </c>
      <c r="IV83">
        <v>314</v>
      </c>
      <c r="IW83">
        <v>313</v>
      </c>
      <c r="IX83">
        <v>313</v>
      </c>
      <c r="IY83">
        <v>313</v>
      </c>
      <c r="IZ83">
        <v>312</v>
      </c>
      <c r="JA83">
        <v>311</v>
      </c>
      <c r="JB83">
        <v>309</v>
      </c>
      <c r="JC83">
        <v>308</v>
      </c>
      <c r="JD83">
        <v>307</v>
      </c>
      <c r="JE83">
        <v>307</v>
      </c>
      <c r="JF83">
        <v>306</v>
      </c>
      <c r="JG83">
        <v>306</v>
      </c>
      <c r="JH83">
        <v>306</v>
      </c>
      <c r="JI83">
        <v>307</v>
      </c>
      <c r="JJ83">
        <v>309</v>
      </c>
      <c r="JK83">
        <v>310</v>
      </c>
      <c r="JL83">
        <v>312</v>
      </c>
      <c r="JM83">
        <v>314</v>
      </c>
      <c r="JN83">
        <v>315</v>
      </c>
      <c r="JO83">
        <v>317</v>
      </c>
      <c r="JP83">
        <v>319</v>
      </c>
      <c r="JQ83">
        <v>347</v>
      </c>
      <c r="JR83">
        <v>347</v>
      </c>
      <c r="JS83">
        <v>350</v>
      </c>
      <c r="JT83">
        <v>352</v>
      </c>
      <c r="JU83">
        <v>355</v>
      </c>
      <c r="JV83">
        <v>363</v>
      </c>
      <c r="JW83">
        <v>362</v>
      </c>
      <c r="JX83">
        <v>369</v>
      </c>
      <c r="JY83">
        <v>372</v>
      </c>
      <c r="JZ83">
        <v>368</v>
      </c>
      <c r="KA83">
        <v>374</v>
      </c>
      <c r="KB83">
        <v>375</v>
      </c>
      <c r="KC83">
        <v>386</v>
      </c>
      <c r="KD83">
        <v>388</v>
      </c>
      <c r="KE83">
        <v>398</v>
      </c>
      <c r="KF83">
        <v>403</v>
      </c>
      <c r="KG83">
        <v>406</v>
      </c>
      <c r="KH83">
        <v>409</v>
      </c>
      <c r="KI83">
        <v>419</v>
      </c>
      <c r="KJ83">
        <v>429</v>
      </c>
      <c r="KK83">
        <v>435</v>
      </c>
      <c r="KL83">
        <v>444</v>
      </c>
      <c r="KM83">
        <v>447</v>
      </c>
      <c r="KN83">
        <v>454</v>
      </c>
      <c r="KO83">
        <v>455</v>
      </c>
      <c r="KP83">
        <v>458</v>
      </c>
      <c r="KQ83">
        <v>467</v>
      </c>
      <c r="KR83">
        <v>270</v>
      </c>
      <c r="KS83">
        <v>261</v>
      </c>
      <c r="KT83">
        <v>248</v>
      </c>
      <c r="KU83">
        <v>242</v>
      </c>
      <c r="KV83">
        <v>239</v>
      </c>
      <c r="KW83">
        <v>238</v>
      </c>
      <c r="KX83">
        <v>237</v>
      </c>
      <c r="KY83">
        <v>240</v>
      </c>
      <c r="KZ83">
        <v>227</v>
      </c>
      <c r="LA83">
        <v>225</v>
      </c>
      <c r="LB83">
        <v>223</v>
      </c>
      <c r="LC83">
        <v>198</v>
      </c>
      <c r="LD83">
        <v>197</v>
      </c>
      <c r="LE83">
        <v>192</v>
      </c>
      <c r="LF83">
        <v>185</v>
      </c>
      <c r="LG83">
        <v>180</v>
      </c>
      <c r="LH83">
        <v>175</v>
      </c>
      <c r="LI83">
        <v>163</v>
      </c>
      <c r="LJ83">
        <v>162</v>
      </c>
      <c r="LK83">
        <v>161</v>
      </c>
      <c r="LL83">
        <v>153</v>
      </c>
      <c r="LM83">
        <v>149</v>
      </c>
      <c r="LN83">
        <v>144</v>
      </c>
      <c r="LO83">
        <v>146</v>
      </c>
      <c r="LP83">
        <v>134</v>
      </c>
      <c r="LQ83">
        <v>137</v>
      </c>
      <c r="LR83">
        <v>133</v>
      </c>
    </row>
    <row r="84" spans="2:330" x14ac:dyDescent="0.35">
      <c r="B84" s="2" t="s">
        <v>87</v>
      </c>
      <c r="C84" s="1" t="s">
        <v>388</v>
      </c>
      <c r="D84" s="1" t="s">
        <v>198</v>
      </c>
      <c r="E84" s="1">
        <v>5566088</v>
      </c>
      <c r="F84" s="11">
        <v>7766</v>
      </c>
      <c r="G84" s="11">
        <v>7812</v>
      </c>
      <c r="H84" s="11">
        <v>8179</v>
      </c>
      <c r="I84" s="11">
        <v>8861</v>
      </c>
      <c r="J84" t="e">
        <v>#N/A</v>
      </c>
      <c r="K84" t="e">
        <v>#N/A</v>
      </c>
      <c r="L84" s="11">
        <v>71</v>
      </c>
      <c r="M84" s="11">
        <v>160</v>
      </c>
      <c r="N84" s="11">
        <v>9373</v>
      </c>
      <c r="O84" s="11">
        <v>9422</v>
      </c>
      <c r="P84" s="11">
        <v>9461</v>
      </c>
      <c r="Q84" s="11">
        <v>9507</v>
      </c>
      <c r="R84" s="11">
        <v>9557</v>
      </c>
      <c r="S84" s="11">
        <v>9501</v>
      </c>
      <c r="T84" s="11">
        <v>9408</v>
      </c>
      <c r="U84" s="11">
        <v>9413</v>
      </c>
      <c r="V84" s="11">
        <v>9387</v>
      </c>
      <c r="W84" s="11">
        <v>9225</v>
      </c>
      <c r="X84" s="11">
        <v>9159</v>
      </c>
      <c r="Y84" s="11">
        <v>8806</v>
      </c>
      <c r="Z84" s="11">
        <v>8839</v>
      </c>
      <c r="AA84" s="11">
        <v>8793</v>
      </c>
      <c r="AB84" s="11">
        <v>8821</v>
      </c>
      <c r="AC84" s="11">
        <v>9062</v>
      </c>
      <c r="AD84" s="11">
        <v>8989</v>
      </c>
      <c r="AE84" s="11">
        <v>9018</v>
      </c>
      <c r="AF84" s="11">
        <v>9145</v>
      </c>
      <c r="AG84" s="11">
        <v>9070</v>
      </c>
      <c r="AH84" s="11">
        <v>9138</v>
      </c>
      <c r="AI84" s="11">
        <v>9229</v>
      </c>
      <c r="AJ84" s="11">
        <v>8974</v>
      </c>
      <c r="AK84" s="11">
        <v>9086</v>
      </c>
      <c r="AL84" s="11">
        <v>9098</v>
      </c>
      <c r="AM84" s="11" t="e">
        <v>#N/A</v>
      </c>
      <c r="AN84" s="22">
        <v>40.380000000000003</v>
      </c>
      <c r="AO84" s="22">
        <v>40.56</v>
      </c>
      <c r="AP84" s="22">
        <v>40.75</v>
      </c>
      <c r="AQ84" s="22">
        <v>41.31</v>
      </c>
      <c r="AR84" s="22">
        <v>41.68</v>
      </c>
      <c r="AS84" s="22">
        <v>42.43</v>
      </c>
      <c r="AT84" s="22">
        <v>42.87</v>
      </c>
      <c r="AU84" s="22">
        <v>43.44</v>
      </c>
      <c r="AV84" s="22">
        <v>43.88</v>
      </c>
      <c r="AW84" s="22">
        <v>44.76</v>
      </c>
      <c r="AX84" s="22">
        <v>45.42</v>
      </c>
      <c r="AY84" s="22">
        <v>46.68</v>
      </c>
      <c r="AZ84" s="22">
        <v>47.04</v>
      </c>
      <c r="BA84" s="22">
        <v>47.36</v>
      </c>
      <c r="BB84" s="22">
        <v>47.91</v>
      </c>
      <c r="BC84" s="22">
        <v>47.48</v>
      </c>
      <c r="BD84" s="22">
        <v>48.04</v>
      </c>
      <c r="BE84" s="22">
        <v>48.3</v>
      </c>
      <c r="BF84" s="22">
        <v>48.49</v>
      </c>
      <c r="BG84" s="22">
        <v>48.98</v>
      </c>
      <c r="BH84" s="22">
        <v>48.76</v>
      </c>
      <c r="BI84" s="22">
        <v>48.82</v>
      </c>
      <c r="BJ84" s="22">
        <v>48.66</v>
      </c>
      <c r="BK84" s="22">
        <v>48.42</v>
      </c>
      <c r="BL84" s="22">
        <v>48.42</v>
      </c>
      <c r="BM84" s="22" t="e">
        <v>#N/A</v>
      </c>
      <c r="BN84" s="11">
        <v>608</v>
      </c>
      <c r="BO84" s="11">
        <v>600</v>
      </c>
      <c r="BP84" s="11">
        <v>593</v>
      </c>
      <c r="BQ84" s="11">
        <v>590</v>
      </c>
      <c r="BR84" s="11">
        <v>625</v>
      </c>
      <c r="BS84" s="11">
        <v>607</v>
      </c>
      <c r="BT84" s="11">
        <v>610</v>
      </c>
      <c r="BU84" s="11">
        <v>623</v>
      </c>
      <c r="BV84" s="11">
        <v>641</v>
      </c>
      <c r="BW84" s="11">
        <v>610</v>
      </c>
      <c r="BX84" s="11">
        <v>611</v>
      </c>
      <c r="BY84" s="11">
        <v>319</v>
      </c>
      <c r="BZ84" s="11">
        <v>424</v>
      </c>
      <c r="CA84" s="11">
        <v>416</v>
      </c>
      <c r="CB84" s="11">
        <v>453</v>
      </c>
      <c r="CC84" s="11">
        <v>701</v>
      </c>
      <c r="CD84" s="11">
        <v>602</v>
      </c>
      <c r="CE84" s="11">
        <v>593</v>
      </c>
      <c r="CF84" s="11">
        <v>653</v>
      </c>
      <c r="CG84" s="11">
        <v>652</v>
      </c>
      <c r="CH84" s="11">
        <v>692</v>
      </c>
      <c r="CI84" s="11">
        <v>728</v>
      </c>
      <c r="CJ84" s="11">
        <v>695</v>
      </c>
      <c r="CK84" s="11">
        <v>739</v>
      </c>
      <c r="CL84" s="11">
        <v>762</v>
      </c>
      <c r="CM84" s="11" t="e">
        <v>#N/A</v>
      </c>
      <c r="CN84" s="11">
        <v>80</v>
      </c>
      <c r="CO84" s="11">
        <v>96</v>
      </c>
      <c r="CP84" s="11">
        <v>86</v>
      </c>
      <c r="CQ84" s="11">
        <v>86</v>
      </c>
      <c r="CR84" s="11">
        <v>83</v>
      </c>
      <c r="CS84" s="11">
        <v>84</v>
      </c>
      <c r="CT84" s="11">
        <v>78</v>
      </c>
      <c r="CU84" s="11">
        <v>69</v>
      </c>
      <c r="CV84" s="11">
        <v>81</v>
      </c>
      <c r="CW84" s="11">
        <v>70</v>
      </c>
      <c r="CX84" s="11">
        <v>60</v>
      </c>
      <c r="CY84" s="11">
        <v>66</v>
      </c>
      <c r="CZ84">
        <v>63</v>
      </c>
      <c r="DA84" s="11">
        <v>62</v>
      </c>
      <c r="DB84">
        <v>51</v>
      </c>
      <c r="DC84" s="11">
        <v>73</v>
      </c>
      <c r="DD84" s="11">
        <v>81</v>
      </c>
      <c r="DE84" s="11">
        <v>92</v>
      </c>
      <c r="DF84" s="11">
        <v>104</v>
      </c>
      <c r="DG84" s="11">
        <v>71</v>
      </c>
      <c r="DH84" s="11">
        <v>72</v>
      </c>
      <c r="DI84" s="11">
        <v>83</v>
      </c>
      <c r="DJ84" s="11">
        <v>77</v>
      </c>
      <c r="DK84" s="11">
        <v>66</v>
      </c>
      <c r="DL84" s="11">
        <v>66</v>
      </c>
      <c r="DM84" s="11" t="e">
        <v>#N/A</v>
      </c>
      <c r="DN84" s="11">
        <v>93</v>
      </c>
      <c r="DO84" s="11">
        <v>88</v>
      </c>
      <c r="DP84" s="11">
        <v>97</v>
      </c>
      <c r="DQ84" s="11">
        <v>101</v>
      </c>
      <c r="DR84" s="11">
        <v>102</v>
      </c>
      <c r="DS84" s="11">
        <v>107</v>
      </c>
      <c r="DT84" s="11">
        <v>100</v>
      </c>
      <c r="DU84" s="11">
        <v>91</v>
      </c>
      <c r="DV84" s="11">
        <v>103</v>
      </c>
      <c r="DW84" s="11">
        <v>96</v>
      </c>
      <c r="DX84" s="11">
        <v>86</v>
      </c>
      <c r="DY84" s="11">
        <v>81</v>
      </c>
      <c r="DZ84" s="11">
        <v>93</v>
      </c>
      <c r="EA84" s="11">
        <v>101</v>
      </c>
      <c r="EB84" s="11">
        <v>89</v>
      </c>
      <c r="EC84" s="11">
        <v>123</v>
      </c>
      <c r="ED84" s="11">
        <v>110</v>
      </c>
      <c r="EE84" s="11">
        <v>121</v>
      </c>
      <c r="EF84" s="11">
        <v>104</v>
      </c>
      <c r="EG84" s="11">
        <v>108</v>
      </c>
      <c r="EH84" s="11">
        <v>124</v>
      </c>
      <c r="EI84" s="11">
        <v>120</v>
      </c>
      <c r="EJ84" s="11">
        <v>131</v>
      </c>
      <c r="EK84" s="11">
        <v>131</v>
      </c>
      <c r="EL84" s="11">
        <v>110</v>
      </c>
      <c r="EM84" s="11" t="e">
        <v>#N/A</v>
      </c>
      <c r="EN84" s="11">
        <v>495</v>
      </c>
      <c r="EO84" s="11">
        <v>546</v>
      </c>
      <c r="EP84" s="11">
        <v>556</v>
      </c>
      <c r="EQ84" s="11">
        <v>577</v>
      </c>
      <c r="ER84" s="11">
        <v>542</v>
      </c>
      <c r="ES84" s="11">
        <v>492</v>
      </c>
      <c r="ET84" s="11">
        <v>492</v>
      </c>
      <c r="EU84" s="11">
        <v>534</v>
      </c>
      <c r="EV84" s="11">
        <v>525</v>
      </c>
      <c r="EW84" s="11">
        <v>448</v>
      </c>
      <c r="EX84" s="11">
        <v>407</v>
      </c>
      <c r="EY84" s="11">
        <v>430</v>
      </c>
      <c r="EZ84" s="11">
        <v>573</v>
      </c>
      <c r="FA84" s="11">
        <v>589</v>
      </c>
      <c r="FB84" s="11">
        <v>647</v>
      </c>
      <c r="FC84" s="11">
        <v>854</v>
      </c>
      <c r="FD84" s="11">
        <v>786</v>
      </c>
      <c r="FE84" s="11">
        <v>650</v>
      </c>
      <c r="FF84" s="11">
        <v>646</v>
      </c>
      <c r="FG84" s="11">
        <v>607</v>
      </c>
      <c r="FH84" s="11">
        <v>785</v>
      </c>
      <c r="FI84" s="11">
        <v>676</v>
      </c>
      <c r="FJ84" s="11">
        <v>739</v>
      </c>
      <c r="FK84" s="11">
        <v>695</v>
      </c>
      <c r="FL84" s="11">
        <v>580</v>
      </c>
      <c r="FM84" s="11" t="e">
        <v>#N/A</v>
      </c>
      <c r="FN84" s="11">
        <v>539</v>
      </c>
      <c r="FO84" s="11">
        <v>505</v>
      </c>
      <c r="FP84" s="11">
        <v>506</v>
      </c>
      <c r="FQ84" s="11">
        <v>516</v>
      </c>
      <c r="FR84" s="11">
        <v>473</v>
      </c>
      <c r="FS84" s="11">
        <v>525</v>
      </c>
      <c r="FT84" s="11">
        <v>563</v>
      </c>
      <c r="FU84" s="11">
        <v>507</v>
      </c>
      <c r="FV84" s="11">
        <v>529</v>
      </c>
      <c r="FW84" s="11">
        <v>583</v>
      </c>
      <c r="FX84" s="11">
        <v>448</v>
      </c>
      <c r="FY84" s="11">
        <v>492</v>
      </c>
      <c r="FZ84" s="11">
        <v>515</v>
      </c>
      <c r="GA84" s="11">
        <v>601</v>
      </c>
      <c r="GB84" s="11">
        <v>578</v>
      </c>
      <c r="GC84" s="11">
        <v>562</v>
      </c>
      <c r="GD84" s="11">
        <v>829</v>
      </c>
      <c r="GE84" s="11">
        <v>591</v>
      </c>
      <c r="GF84" s="11">
        <v>518</v>
      </c>
      <c r="GG84" s="11">
        <v>647</v>
      </c>
      <c r="GH84" s="11">
        <v>665</v>
      </c>
      <c r="GI84" s="11">
        <v>552</v>
      </c>
      <c r="GJ84" s="11">
        <v>622</v>
      </c>
      <c r="GK84" s="11">
        <v>520</v>
      </c>
      <c r="GL84" s="11">
        <v>523</v>
      </c>
      <c r="GM84" s="11" t="e">
        <v>#N/A</v>
      </c>
      <c r="GN84">
        <v>9118</v>
      </c>
      <c r="GO84">
        <v>9162</v>
      </c>
      <c r="GP84">
        <v>9210</v>
      </c>
      <c r="GQ84">
        <v>9247</v>
      </c>
      <c r="GR84">
        <v>9291</v>
      </c>
      <c r="GS84">
        <v>9327</v>
      </c>
      <c r="GT84">
        <v>9356</v>
      </c>
      <c r="GU84">
        <v>9384</v>
      </c>
      <c r="GV84">
        <v>9407</v>
      </c>
      <c r="GW84">
        <v>9441</v>
      </c>
      <c r="GX84">
        <v>9456</v>
      </c>
      <c r="GY84">
        <v>9466</v>
      </c>
      <c r="GZ84">
        <v>9473</v>
      </c>
      <c r="HA84">
        <v>9482</v>
      </c>
      <c r="HB84">
        <v>9485</v>
      </c>
      <c r="HC84">
        <v>9484</v>
      </c>
      <c r="HD84">
        <v>9490</v>
      </c>
      <c r="HE84">
        <v>9487</v>
      </c>
      <c r="HF84">
        <v>9481</v>
      </c>
      <c r="HG84">
        <v>9474</v>
      </c>
      <c r="HH84">
        <v>9472</v>
      </c>
      <c r="HI84">
        <v>9461</v>
      </c>
      <c r="HJ84">
        <v>9444</v>
      </c>
      <c r="HK84">
        <v>9434</v>
      </c>
      <c r="HL84">
        <v>9418</v>
      </c>
      <c r="HM84">
        <v>9406</v>
      </c>
      <c r="HN84">
        <v>9385</v>
      </c>
      <c r="HO84">
        <v>48.5</v>
      </c>
      <c r="HP84">
        <v>48.45</v>
      </c>
      <c r="HQ84">
        <v>48.32</v>
      </c>
      <c r="HR84">
        <v>48.21</v>
      </c>
      <c r="HS84">
        <v>48.33</v>
      </c>
      <c r="HT84">
        <v>48.35</v>
      </c>
      <c r="HU84">
        <v>48.39</v>
      </c>
      <c r="HV84">
        <v>48.53</v>
      </c>
      <c r="HW84">
        <v>48.6</v>
      </c>
      <c r="HX84">
        <v>48.62</v>
      </c>
      <c r="HY84">
        <v>48.72</v>
      </c>
      <c r="HZ84">
        <v>48.88</v>
      </c>
      <c r="IA84">
        <v>49.12</v>
      </c>
      <c r="IB84">
        <v>49.32</v>
      </c>
      <c r="IC84">
        <v>49.51</v>
      </c>
      <c r="ID84">
        <v>49.72</v>
      </c>
      <c r="IE84">
        <v>49.94</v>
      </c>
      <c r="IF84">
        <v>50.1</v>
      </c>
      <c r="IG84">
        <v>50.28</v>
      </c>
      <c r="IH84">
        <v>50.44</v>
      </c>
      <c r="II84">
        <v>50.56</v>
      </c>
      <c r="IJ84">
        <v>50.63</v>
      </c>
      <c r="IK84">
        <v>50.72</v>
      </c>
      <c r="IL84">
        <v>50.87</v>
      </c>
      <c r="IM84">
        <v>51</v>
      </c>
      <c r="IN84">
        <v>51.1</v>
      </c>
      <c r="IO84">
        <v>51.18</v>
      </c>
      <c r="IP84">
        <v>64</v>
      </c>
      <c r="IQ84">
        <v>68</v>
      </c>
      <c r="IR84">
        <v>70</v>
      </c>
      <c r="IS84">
        <v>70</v>
      </c>
      <c r="IT84">
        <v>70</v>
      </c>
      <c r="IU84">
        <v>70</v>
      </c>
      <c r="IV84">
        <v>69</v>
      </c>
      <c r="IW84">
        <v>68</v>
      </c>
      <c r="IX84">
        <v>69</v>
      </c>
      <c r="IY84">
        <v>68</v>
      </c>
      <c r="IZ84">
        <v>66</v>
      </c>
      <c r="JA84">
        <v>66</v>
      </c>
      <c r="JB84">
        <v>66</v>
      </c>
      <c r="JC84">
        <v>65</v>
      </c>
      <c r="JD84">
        <v>64</v>
      </c>
      <c r="JE84">
        <v>64</v>
      </c>
      <c r="JF84">
        <v>64</v>
      </c>
      <c r="JG84">
        <v>63</v>
      </c>
      <c r="JH84">
        <v>63</v>
      </c>
      <c r="JI84">
        <v>64</v>
      </c>
      <c r="JJ84">
        <v>64</v>
      </c>
      <c r="JK84">
        <v>64</v>
      </c>
      <c r="JL84">
        <v>64</v>
      </c>
      <c r="JM84">
        <v>65</v>
      </c>
      <c r="JN84">
        <v>66</v>
      </c>
      <c r="JO84">
        <v>66</v>
      </c>
      <c r="JP84">
        <v>66</v>
      </c>
      <c r="JQ84">
        <v>108</v>
      </c>
      <c r="JR84">
        <v>104</v>
      </c>
      <c r="JS84">
        <v>101</v>
      </c>
      <c r="JT84">
        <v>107</v>
      </c>
      <c r="JU84">
        <v>106</v>
      </c>
      <c r="JV84">
        <v>112</v>
      </c>
      <c r="JW84">
        <v>114</v>
      </c>
      <c r="JX84">
        <v>109</v>
      </c>
      <c r="JY84">
        <v>115</v>
      </c>
      <c r="JZ84">
        <v>112</v>
      </c>
      <c r="KA84">
        <v>114</v>
      </c>
      <c r="KB84">
        <v>117</v>
      </c>
      <c r="KC84">
        <v>116</v>
      </c>
      <c r="KD84">
        <v>116</v>
      </c>
      <c r="KE84">
        <v>117</v>
      </c>
      <c r="KF84">
        <v>119</v>
      </c>
      <c r="KG84">
        <v>120</v>
      </c>
      <c r="KH84">
        <v>122</v>
      </c>
      <c r="KI84">
        <v>122</v>
      </c>
      <c r="KJ84">
        <v>129</v>
      </c>
      <c r="KK84">
        <v>130</v>
      </c>
      <c r="KL84">
        <v>134</v>
      </c>
      <c r="KM84">
        <v>137</v>
      </c>
      <c r="KN84">
        <v>134</v>
      </c>
      <c r="KO84">
        <v>140</v>
      </c>
      <c r="KP84">
        <v>139</v>
      </c>
      <c r="KQ84">
        <v>147</v>
      </c>
      <c r="KR84">
        <v>76</v>
      </c>
      <c r="KS84">
        <v>80</v>
      </c>
      <c r="KT84">
        <v>79</v>
      </c>
      <c r="KU84">
        <v>74</v>
      </c>
      <c r="KV84">
        <v>80</v>
      </c>
      <c r="KW84">
        <v>78</v>
      </c>
      <c r="KX84">
        <v>74</v>
      </c>
      <c r="KY84">
        <v>69</v>
      </c>
      <c r="KZ84">
        <v>69</v>
      </c>
      <c r="LA84">
        <v>78</v>
      </c>
      <c r="LB84">
        <v>63</v>
      </c>
      <c r="LC84">
        <v>61</v>
      </c>
      <c r="LD84">
        <v>57</v>
      </c>
      <c r="LE84">
        <v>60</v>
      </c>
      <c r="LF84">
        <v>56</v>
      </c>
      <c r="LG84">
        <v>54</v>
      </c>
      <c r="LH84">
        <v>62</v>
      </c>
      <c r="LI84">
        <v>56</v>
      </c>
      <c r="LJ84">
        <v>53</v>
      </c>
      <c r="LK84">
        <v>58</v>
      </c>
      <c r="LL84">
        <v>64</v>
      </c>
      <c r="LM84">
        <v>59</v>
      </c>
      <c r="LN84">
        <v>56</v>
      </c>
      <c r="LO84">
        <v>59</v>
      </c>
      <c r="LP84">
        <v>58</v>
      </c>
      <c r="LQ84">
        <v>61</v>
      </c>
      <c r="LR84">
        <v>60</v>
      </c>
    </row>
    <row r="85" spans="2:330" x14ac:dyDescent="0.35">
      <c r="B85" s="2" t="s">
        <v>88</v>
      </c>
      <c r="C85" s="1" t="s">
        <v>389</v>
      </c>
      <c r="D85" s="1" t="s">
        <v>199</v>
      </c>
      <c r="E85" s="1">
        <v>5566092</v>
      </c>
      <c r="F85" s="11">
        <v>8243</v>
      </c>
      <c r="G85" s="11">
        <v>8460</v>
      </c>
      <c r="H85" s="11">
        <v>8462</v>
      </c>
      <c r="I85" s="11">
        <v>8930</v>
      </c>
      <c r="J85" t="e">
        <v>#N/A</v>
      </c>
      <c r="K85" t="e">
        <v>#N/A</v>
      </c>
      <c r="L85" s="11">
        <v>57</v>
      </c>
      <c r="M85" s="11">
        <v>136</v>
      </c>
      <c r="N85" s="11">
        <v>11271</v>
      </c>
      <c r="O85" s="11">
        <v>11287</v>
      </c>
      <c r="P85" s="11">
        <v>11274</v>
      </c>
      <c r="Q85" s="11">
        <v>11333</v>
      </c>
      <c r="R85" s="11">
        <v>11282</v>
      </c>
      <c r="S85" s="11">
        <v>11275</v>
      </c>
      <c r="T85" s="11">
        <v>11349</v>
      </c>
      <c r="U85" s="11">
        <v>11370</v>
      </c>
      <c r="V85" s="11">
        <v>11326</v>
      </c>
      <c r="W85" s="11">
        <v>11249</v>
      </c>
      <c r="X85" s="11">
        <v>11190</v>
      </c>
      <c r="Y85" s="11">
        <v>10931</v>
      </c>
      <c r="Z85" s="11">
        <v>10903</v>
      </c>
      <c r="AA85" s="11">
        <v>10917</v>
      </c>
      <c r="AB85" s="11">
        <v>10963</v>
      </c>
      <c r="AC85" s="11">
        <v>11178</v>
      </c>
      <c r="AD85" s="11">
        <v>11117</v>
      </c>
      <c r="AE85" s="11">
        <v>11155</v>
      </c>
      <c r="AF85" s="11">
        <v>11182</v>
      </c>
      <c r="AG85" s="11">
        <v>11241</v>
      </c>
      <c r="AH85" s="11">
        <v>11234</v>
      </c>
      <c r="AI85" s="11">
        <v>11249</v>
      </c>
      <c r="AJ85" s="11">
        <v>10933</v>
      </c>
      <c r="AK85" s="11">
        <v>10909</v>
      </c>
      <c r="AL85" s="11">
        <v>10876</v>
      </c>
      <c r="AM85" s="11" t="e">
        <v>#N/A</v>
      </c>
      <c r="AN85" s="22">
        <v>38.619999999999997</v>
      </c>
      <c r="AO85" s="22">
        <v>39.119999999999997</v>
      </c>
      <c r="AP85" s="22">
        <v>39.69</v>
      </c>
      <c r="AQ85" s="22">
        <v>40.07</v>
      </c>
      <c r="AR85" s="22">
        <v>40.56</v>
      </c>
      <c r="AS85" s="22">
        <v>41.05</v>
      </c>
      <c r="AT85" s="22">
        <v>41.25</v>
      </c>
      <c r="AU85" s="22">
        <v>41.96</v>
      </c>
      <c r="AV85" s="22">
        <v>42.57</v>
      </c>
      <c r="AW85" s="22">
        <v>43.23</v>
      </c>
      <c r="AX85" s="22">
        <v>43.76</v>
      </c>
      <c r="AY85" s="22">
        <v>44.35</v>
      </c>
      <c r="AZ85" s="22">
        <v>44.66</v>
      </c>
      <c r="BA85" s="22">
        <v>45.21</v>
      </c>
      <c r="BB85" s="22">
        <v>45.58</v>
      </c>
      <c r="BC85" s="22">
        <v>45.48</v>
      </c>
      <c r="BD85" s="22">
        <v>45.83</v>
      </c>
      <c r="BE85" s="22">
        <v>46.42</v>
      </c>
      <c r="BF85" s="22">
        <v>46.59</v>
      </c>
      <c r="BG85" s="22">
        <v>46.67</v>
      </c>
      <c r="BH85" s="22">
        <v>47.01</v>
      </c>
      <c r="BI85" s="22">
        <v>47.2</v>
      </c>
      <c r="BJ85" s="22">
        <v>47.34</v>
      </c>
      <c r="BK85" s="22">
        <v>47.37</v>
      </c>
      <c r="BL85" s="22">
        <v>47.39</v>
      </c>
      <c r="BM85" s="22" t="e">
        <v>#N/A</v>
      </c>
      <c r="BN85" s="11">
        <v>426</v>
      </c>
      <c r="BO85" s="11">
        <v>418</v>
      </c>
      <c r="BP85" s="11">
        <v>444</v>
      </c>
      <c r="BQ85" s="11">
        <v>466</v>
      </c>
      <c r="BR85" s="11">
        <v>479</v>
      </c>
      <c r="BS85" s="11">
        <v>479</v>
      </c>
      <c r="BT85" s="11">
        <v>490</v>
      </c>
      <c r="BU85" s="11">
        <v>507</v>
      </c>
      <c r="BV85" s="11">
        <v>489</v>
      </c>
      <c r="BW85" s="11">
        <v>477</v>
      </c>
      <c r="BX85" s="11">
        <v>494</v>
      </c>
      <c r="BY85" s="11">
        <v>342</v>
      </c>
      <c r="BZ85" s="11">
        <v>363</v>
      </c>
      <c r="CA85" s="11">
        <v>416</v>
      </c>
      <c r="CB85" s="11">
        <v>458</v>
      </c>
      <c r="CC85" s="11">
        <v>688</v>
      </c>
      <c r="CD85" s="11">
        <v>653</v>
      </c>
      <c r="CE85" s="11">
        <v>648</v>
      </c>
      <c r="CF85" s="11">
        <v>708</v>
      </c>
      <c r="CG85" s="11">
        <v>733</v>
      </c>
      <c r="CH85" s="11">
        <v>736</v>
      </c>
      <c r="CI85" s="11">
        <v>742</v>
      </c>
      <c r="CJ85" s="11">
        <v>846</v>
      </c>
      <c r="CK85" s="11">
        <v>911</v>
      </c>
      <c r="CL85" s="11">
        <v>938</v>
      </c>
      <c r="CM85" s="11" t="e">
        <v>#N/A</v>
      </c>
      <c r="CN85" s="11">
        <v>108</v>
      </c>
      <c r="CO85" s="11">
        <v>114</v>
      </c>
      <c r="CP85" s="11">
        <v>79</v>
      </c>
      <c r="CQ85" s="11">
        <v>115</v>
      </c>
      <c r="CR85" s="11">
        <v>87</v>
      </c>
      <c r="CS85" s="11">
        <v>97</v>
      </c>
      <c r="CT85" s="11">
        <v>105</v>
      </c>
      <c r="CU85" s="11">
        <v>90</v>
      </c>
      <c r="CV85" s="11">
        <v>100</v>
      </c>
      <c r="CW85" s="11">
        <v>84</v>
      </c>
      <c r="CX85" s="11">
        <v>71</v>
      </c>
      <c r="CY85" s="11">
        <v>97</v>
      </c>
      <c r="CZ85">
        <v>92</v>
      </c>
      <c r="DA85" s="11">
        <v>80</v>
      </c>
      <c r="DB85">
        <v>88</v>
      </c>
      <c r="DC85" s="11">
        <v>86</v>
      </c>
      <c r="DD85" s="11">
        <v>109</v>
      </c>
      <c r="DE85" s="11">
        <v>104</v>
      </c>
      <c r="DF85" s="11">
        <v>102</v>
      </c>
      <c r="DG85" s="11">
        <v>99</v>
      </c>
      <c r="DH85" s="11">
        <v>97</v>
      </c>
      <c r="DI85" s="11">
        <v>87</v>
      </c>
      <c r="DJ85" s="11">
        <v>113</v>
      </c>
      <c r="DK85" s="11">
        <v>90</v>
      </c>
      <c r="DL85" s="11">
        <v>78</v>
      </c>
      <c r="DM85" s="11" t="e">
        <v>#N/A</v>
      </c>
      <c r="DN85" s="11">
        <v>108</v>
      </c>
      <c r="DO85" s="11">
        <v>121</v>
      </c>
      <c r="DP85" s="11">
        <v>118</v>
      </c>
      <c r="DQ85" s="11">
        <v>98</v>
      </c>
      <c r="DR85" s="11">
        <v>131</v>
      </c>
      <c r="DS85" s="11">
        <v>114</v>
      </c>
      <c r="DT85" s="11">
        <v>121</v>
      </c>
      <c r="DU85" s="11">
        <v>98</v>
      </c>
      <c r="DV85" s="11">
        <v>99</v>
      </c>
      <c r="DW85" s="11">
        <v>119</v>
      </c>
      <c r="DX85" s="11">
        <v>123</v>
      </c>
      <c r="DY85" s="11">
        <v>105</v>
      </c>
      <c r="DZ85" s="11">
        <v>119</v>
      </c>
      <c r="EA85" s="11">
        <v>105</v>
      </c>
      <c r="EB85" s="11">
        <v>105</v>
      </c>
      <c r="EC85" s="11">
        <v>118</v>
      </c>
      <c r="ED85" s="11">
        <v>125</v>
      </c>
      <c r="EE85" s="11">
        <v>104</v>
      </c>
      <c r="EF85" s="11">
        <v>111</v>
      </c>
      <c r="EG85" s="11">
        <v>115</v>
      </c>
      <c r="EH85" s="11">
        <v>123</v>
      </c>
      <c r="EI85" s="11">
        <v>143</v>
      </c>
      <c r="EJ85" s="11">
        <v>161</v>
      </c>
      <c r="EK85" s="11">
        <v>175</v>
      </c>
      <c r="EL85" s="11">
        <v>143</v>
      </c>
      <c r="EM85" s="11" t="e">
        <v>#N/A</v>
      </c>
      <c r="EN85" s="11">
        <v>587</v>
      </c>
      <c r="EO85" s="11">
        <v>539</v>
      </c>
      <c r="EP85" s="11">
        <v>486</v>
      </c>
      <c r="EQ85" s="11">
        <v>543</v>
      </c>
      <c r="ER85" s="11">
        <v>549</v>
      </c>
      <c r="ES85" s="11">
        <v>509</v>
      </c>
      <c r="ET85" s="11">
        <v>614</v>
      </c>
      <c r="EU85" s="11">
        <v>582</v>
      </c>
      <c r="EV85" s="11">
        <v>538</v>
      </c>
      <c r="EW85" s="11">
        <v>525</v>
      </c>
      <c r="EX85" s="11">
        <v>544</v>
      </c>
      <c r="EY85" s="11">
        <v>547</v>
      </c>
      <c r="EZ85" s="11">
        <v>564</v>
      </c>
      <c r="FA85" s="11">
        <v>645</v>
      </c>
      <c r="FB85" s="11">
        <v>620</v>
      </c>
      <c r="FC85" s="11">
        <v>824</v>
      </c>
      <c r="FD85" s="11">
        <v>625</v>
      </c>
      <c r="FE85" s="11">
        <v>610</v>
      </c>
      <c r="FF85" s="11">
        <v>586</v>
      </c>
      <c r="FG85" s="11">
        <v>653</v>
      </c>
      <c r="FH85" s="11">
        <v>590</v>
      </c>
      <c r="FI85" s="11">
        <v>637</v>
      </c>
      <c r="FJ85" s="11">
        <v>822</v>
      </c>
      <c r="FK85" s="11">
        <v>649</v>
      </c>
      <c r="FL85" s="11">
        <v>629</v>
      </c>
      <c r="FM85" s="11" t="e">
        <v>#N/A</v>
      </c>
      <c r="FN85" s="11">
        <v>560</v>
      </c>
      <c r="FO85" s="11">
        <v>516</v>
      </c>
      <c r="FP85" s="11">
        <v>460</v>
      </c>
      <c r="FQ85" s="11">
        <v>501</v>
      </c>
      <c r="FR85" s="11">
        <v>556</v>
      </c>
      <c r="FS85" s="11">
        <v>499</v>
      </c>
      <c r="FT85" s="11">
        <v>524</v>
      </c>
      <c r="FU85" s="11">
        <v>553</v>
      </c>
      <c r="FV85" s="11">
        <v>583</v>
      </c>
      <c r="FW85" s="11">
        <v>566</v>
      </c>
      <c r="FX85" s="11">
        <v>549</v>
      </c>
      <c r="FY85" s="11">
        <v>591</v>
      </c>
      <c r="FZ85" s="11">
        <v>568</v>
      </c>
      <c r="GA85" s="11">
        <v>613</v>
      </c>
      <c r="GB85" s="11">
        <v>564</v>
      </c>
      <c r="GC85" s="11">
        <v>576</v>
      </c>
      <c r="GD85" s="11">
        <v>672</v>
      </c>
      <c r="GE85" s="11">
        <v>573</v>
      </c>
      <c r="GF85" s="11">
        <v>552</v>
      </c>
      <c r="GG85" s="11">
        <v>576</v>
      </c>
      <c r="GH85" s="11">
        <v>572</v>
      </c>
      <c r="GI85" s="11">
        <v>563</v>
      </c>
      <c r="GJ85" s="11">
        <v>533</v>
      </c>
      <c r="GK85" s="11">
        <v>593</v>
      </c>
      <c r="GL85" s="11">
        <v>597</v>
      </c>
      <c r="GM85" s="11" t="e">
        <v>#N/A</v>
      </c>
      <c r="GN85">
        <v>10921</v>
      </c>
      <c r="GO85">
        <v>10946</v>
      </c>
      <c r="GP85">
        <v>10961</v>
      </c>
      <c r="GQ85">
        <v>10985</v>
      </c>
      <c r="GR85">
        <v>11002</v>
      </c>
      <c r="GS85">
        <v>11019</v>
      </c>
      <c r="GT85">
        <v>11032</v>
      </c>
      <c r="GU85">
        <v>11038</v>
      </c>
      <c r="GV85">
        <v>11051</v>
      </c>
      <c r="GW85">
        <v>11065</v>
      </c>
      <c r="GX85">
        <v>11070</v>
      </c>
      <c r="GY85">
        <v>11066</v>
      </c>
      <c r="GZ85">
        <v>11064</v>
      </c>
      <c r="HA85">
        <v>11061</v>
      </c>
      <c r="HB85">
        <v>11056</v>
      </c>
      <c r="HC85">
        <v>11050</v>
      </c>
      <c r="HD85">
        <v>11035</v>
      </c>
      <c r="HE85">
        <v>11022</v>
      </c>
      <c r="HF85">
        <v>11014</v>
      </c>
      <c r="HG85">
        <v>10994</v>
      </c>
      <c r="HH85">
        <v>10973</v>
      </c>
      <c r="HI85">
        <v>10955</v>
      </c>
      <c r="HJ85">
        <v>10935</v>
      </c>
      <c r="HK85">
        <v>10906</v>
      </c>
      <c r="HL85">
        <v>10880</v>
      </c>
      <c r="HM85">
        <v>10854</v>
      </c>
      <c r="HN85">
        <v>10825</v>
      </c>
      <c r="HO85">
        <v>47.28</v>
      </c>
      <c r="HP85">
        <v>47.28</v>
      </c>
      <c r="HQ85">
        <v>47.19</v>
      </c>
      <c r="HR85">
        <v>47.22</v>
      </c>
      <c r="HS85">
        <v>47.34</v>
      </c>
      <c r="HT85">
        <v>47.45</v>
      </c>
      <c r="HU85">
        <v>47.6</v>
      </c>
      <c r="HV85">
        <v>47.78</v>
      </c>
      <c r="HW85">
        <v>47.98</v>
      </c>
      <c r="HX85">
        <v>48.11</v>
      </c>
      <c r="HY85">
        <v>48.24</v>
      </c>
      <c r="HZ85">
        <v>48.32</v>
      </c>
      <c r="IA85">
        <v>48.49</v>
      </c>
      <c r="IB85">
        <v>48.7</v>
      </c>
      <c r="IC85">
        <v>48.88</v>
      </c>
      <c r="ID85">
        <v>49.06</v>
      </c>
      <c r="IE85">
        <v>49.13</v>
      </c>
      <c r="IF85">
        <v>49.36</v>
      </c>
      <c r="IG85">
        <v>49.57</v>
      </c>
      <c r="IH85">
        <v>49.7</v>
      </c>
      <c r="II85">
        <v>49.82</v>
      </c>
      <c r="IJ85">
        <v>49.91</v>
      </c>
      <c r="IK85">
        <v>49.96</v>
      </c>
      <c r="IL85">
        <v>50.06</v>
      </c>
      <c r="IM85">
        <v>50.12</v>
      </c>
      <c r="IN85">
        <v>50.17</v>
      </c>
      <c r="IO85">
        <v>50.21</v>
      </c>
      <c r="IP85">
        <v>84</v>
      </c>
      <c r="IQ85">
        <v>90</v>
      </c>
      <c r="IR85">
        <v>95</v>
      </c>
      <c r="IS85">
        <v>95</v>
      </c>
      <c r="IT85">
        <v>92</v>
      </c>
      <c r="IU85">
        <v>91</v>
      </c>
      <c r="IV85">
        <v>91</v>
      </c>
      <c r="IW85">
        <v>90</v>
      </c>
      <c r="IX85">
        <v>89</v>
      </c>
      <c r="IY85">
        <v>88</v>
      </c>
      <c r="IZ85">
        <v>87</v>
      </c>
      <c r="JA85">
        <v>86</v>
      </c>
      <c r="JB85">
        <v>85</v>
      </c>
      <c r="JC85">
        <v>85</v>
      </c>
      <c r="JD85">
        <v>84</v>
      </c>
      <c r="JE85">
        <v>84</v>
      </c>
      <c r="JF85">
        <v>84</v>
      </c>
      <c r="JG85">
        <v>84</v>
      </c>
      <c r="JH85">
        <v>83</v>
      </c>
      <c r="JI85">
        <v>84</v>
      </c>
      <c r="JJ85">
        <v>84</v>
      </c>
      <c r="JK85">
        <v>85</v>
      </c>
      <c r="JL85">
        <v>85</v>
      </c>
      <c r="JM85">
        <v>85</v>
      </c>
      <c r="JN85">
        <v>86</v>
      </c>
      <c r="JO85">
        <v>87</v>
      </c>
      <c r="JP85">
        <v>87</v>
      </c>
      <c r="JQ85">
        <v>128</v>
      </c>
      <c r="JR85">
        <v>135</v>
      </c>
      <c r="JS85">
        <v>135</v>
      </c>
      <c r="JT85">
        <v>133</v>
      </c>
      <c r="JU85">
        <v>135</v>
      </c>
      <c r="JV85">
        <v>135</v>
      </c>
      <c r="JW85">
        <v>135</v>
      </c>
      <c r="JX85">
        <v>138</v>
      </c>
      <c r="JY85">
        <v>132</v>
      </c>
      <c r="JZ85">
        <v>136</v>
      </c>
      <c r="KA85">
        <v>138</v>
      </c>
      <c r="KB85">
        <v>142</v>
      </c>
      <c r="KC85">
        <v>140</v>
      </c>
      <c r="KD85">
        <v>140</v>
      </c>
      <c r="KE85">
        <v>145</v>
      </c>
      <c r="KF85">
        <v>144</v>
      </c>
      <c r="KG85">
        <v>150</v>
      </c>
      <c r="KH85">
        <v>155</v>
      </c>
      <c r="KI85">
        <v>148</v>
      </c>
      <c r="KJ85">
        <v>155</v>
      </c>
      <c r="KK85">
        <v>158</v>
      </c>
      <c r="KL85">
        <v>161</v>
      </c>
      <c r="KM85">
        <v>162</v>
      </c>
      <c r="KN85">
        <v>166</v>
      </c>
      <c r="KO85">
        <v>167</v>
      </c>
      <c r="KP85">
        <v>167</v>
      </c>
      <c r="KQ85">
        <v>171</v>
      </c>
      <c r="KR85">
        <v>56</v>
      </c>
      <c r="KS85">
        <v>70</v>
      </c>
      <c r="KT85">
        <v>55</v>
      </c>
      <c r="KU85">
        <v>62</v>
      </c>
      <c r="KV85">
        <v>60</v>
      </c>
      <c r="KW85">
        <v>61</v>
      </c>
      <c r="KX85">
        <v>57</v>
      </c>
      <c r="KY85">
        <v>54</v>
      </c>
      <c r="KZ85">
        <v>56</v>
      </c>
      <c r="LA85">
        <v>62</v>
      </c>
      <c r="LB85">
        <v>56</v>
      </c>
      <c r="LC85">
        <v>52</v>
      </c>
      <c r="LD85">
        <v>53</v>
      </c>
      <c r="LE85">
        <v>52</v>
      </c>
      <c r="LF85">
        <v>56</v>
      </c>
      <c r="LG85">
        <v>54</v>
      </c>
      <c r="LH85">
        <v>51</v>
      </c>
      <c r="LI85">
        <v>58</v>
      </c>
      <c r="LJ85">
        <v>57</v>
      </c>
      <c r="LK85">
        <v>51</v>
      </c>
      <c r="LL85">
        <v>53</v>
      </c>
      <c r="LM85">
        <v>58</v>
      </c>
      <c r="LN85">
        <v>57</v>
      </c>
      <c r="LO85">
        <v>52</v>
      </c>
      <c r="LP85">
        <v>55</v>
      </c>
      <c r="LQ85">
        <v>54</v>
      </c>
      <c r="LR85">
        <v>55</v>
      </c>
    </row>
    <row r="86" spans="2:330" x14ac:dyDescent="0.35">
      <c r="B86" s="2" t="s">
        <v>89</v>
      </c>
      <c r="C86" s="1" t="s">
        <v>390</v>
      </c>
      <c r="D86" s="1" t="s">
        <v>200</v>
      </c>
      <c r="E86" s="1">
        <v>5566096</v>
      </c>
      <c r="F86" s="11">
        <v>5540</v>
      </c>
      <c r="G86" s="11">
        <v>5499</v>
      </c>
      <c r="H86" s="11">
        <v>5893</v>
      </c>
      <c r="I86" s="11">
        <v>6521</v>
      </c>
      <c r="J86" t="e">
        <v>#N/A</v>
      </c>
      <c r="K86" t="e">
        <v>#N/A</v>
      </c>
      <c r="L86" s="11">
        <v>52</v>
      </c>
      <c r="M86" s="11">
        <v>90</v>
      </c>
      <c r="N86" s="11">
        <v>7649</v>
      </c>
      <c r="O86" s="11">
        <v>7724</v>
      </c>
      <c r="P86" s="11">
        <v>7781</v>
      </c>
      <c r="Q86" s="11">
        <v>7839</v>
      </c>
      <c r="R86" s="11">
        <v>7839</v>
      </c>
      <c r="S86" s="11">
        <v>7908</v>
      </c>
      <c r="T86" s="11">
        <v>7926</v>
      </c>
      <c r="U86" s="11">
        <v>7980</v>
      </c>
      <c r="V86" s="11">
        <v>7955</v>
      </c>
      <c r="W86" s="11">
        <v>7926</v>
      </c>
      <c r="X86" s="11">
        <v>7970</v>
      </c>
      <c r="Y86" s="11">
        <v>7764</v>
      </c>
      <c r="Z86" s="11">
        <v>7822</v>
      </c>
      <c r="AA86" s="11">
        <v>7904</v>
      </c>
      <c r="AB86" s="11">
        <v>7959</v>
      </c>
      <c r="AC86" s="11">
        <v>8102</v>
      </c>
      <c r="AD86" s="11">
        <v>8154</v>
      </c>
      <c r="AE86" s="11">
        <v>8140</v>
      </c>
      <c r="AF86" s="11">
        <v>8226</v>
      </c>
      <c r="AG86" s="11">
        <v>8261</v>
      </c>
      <c r="AH86" s="11">
        <v>8271</v>
      </c>
      <c r="AI86" s="11">
        <v>8261</v>
      </c>
      <c r="AJ86" s="11">
        <v>8194</v>
      </c>
      <c r="AK86" s="11">
        <v>8234</v>
      </c>
      <c r="AL86" s="11">
        <v>8295</v>
      </c>
      <c r="AM86" s="11" t="e">
        <v>#N/A</v>
      </c>
      <c r="AN86" s="22">
        <v>34.880000000000003</v>
      </c>
      <c r="AO86" s="22">
        <v>35.18</v>
      </c>
      <c r="AP86" s="22">
        <v>35.630000000000003</v>
      </c>
      <c r="AQ86" s="22">
        <v>36.08</v>
      </c>
      <c r="AR86" s="22">
        <v>36.619999999999997</v>
      </c>
      <c r="AS86" s="22">
        <v>37.07</v>
      </c>
      <c r="AT86" s="22">
        <v>37.659999999999997</v>
      </c>
      <c r="AU86" s="22">
        <v>38.159999999999997</v>
      </c>
      <c r="AV86" s="22">
        <v>38.81</v>
      </c>
      <c r="AW86" s="22">
        <v>39.299999999999997</v>
      </c>
      <c r="AX86" s="22">
        <v>39.86</v>
      </c>
      <c r="AY86" s="22">
        <v>41.2</v>
      </c>
      <c r="AZ86" s="22">
        <v>41.59</v>
      </c>
      <c r="BA86" s="22">
        <v>42.14</v>
      </c>
      <c r="BB86" s="22">
        <v>42.68</v>
      </c>
      <c r="BC86" s="22">
        <v>42.6</v>
      </c>
      <c r="BD86" s="22">
        <v>42.82</v>
      </c>
      <c r="BE86" s="22">
        <v>43.33</v>
      </c>
      <c r="BF86" s="22">
        <v>43.53</v>
      </c>
      <c r="BG86" s="22">
        <v>43.66</v>
      </c>
      <c r="BH86" s="22">
        <v>43.77</v>
      </c>
      <c r="BI86" s="22">
        <v>43.92</v>
      </c>
      <c r="BJ86" s="22">
        <v>44.09</v>
      </c>
      <c r="BK86" s="22">
        <v>43.97</v>
      </c>
      <c r="BL86" s="22">
        <v>44.18</v>
      </c>
      <c r="BM86" s="22" t="e">
        <v>#N/A</v>
      </c>
      <c r="BN86" s="11">
        <v>346</v>
      </c>
      <c r="BO86" s="11">
        <v>323</v>
      </c>
      <c r="BP86" s="11">
        <v>323</v>
      </c>
      <c r="BQ86" s="11">
        <v>327</v>
      </c>
      <c r="BR86" s="11">
        <v>333</v>
      </c>
      <c r="BS86" s="11">
        <v>338</v>
      </c>
      <c r="BT86" s="11">
        <v>338</v>
      </c>
      <c r="BU86" s="11">
        <v>347</v>
      </c>
      <c r="BV86" s="11">
        <v>370</v>
      </c>
      <c r="BW86" s="11">
        <v>358</v>
      </c>
      <c r="BX86" s="11">
        <v>368</v>
      </c>
      <c r="BY86" s="11">
        <v>246</v>
      </c>
      <c r="BZ86" s="11">
        <v>301</v>
      </c>
      <c r="CA86" s="11">
        <v>334</v>
      </c>
      <c r="CB86" s="11">
        <v>392</v>
      </c>
      <c r="CC86" s="11">
        <v>497</v>
      </c>
      <c r="CD86" s="11">
        <v>473</v>
      </c>
      <c r="CE86" s="11">
        <v>470</v>
      </c>
      <c r="CF86" s="11">
        <v>558</v>
      </c>
      <c r="CG86" s="11">
        <v>581</v>
      </c>
      <c r="CH86" s="11">
        <v>580</v>
      </c>
      <c r="CI86" s="11">
        <v>520</v>
      </c>
      <c r="CJ86" s="11">
        <v>579</v>
      </c>
      <c r="CK86" s="11">
        <v>642</v>
      </c>
      <c r="CL86" s="11">
        <v>686</v>
      </c>
      <c r="CM86" s="11" t="e">
        <v>#N/A</v>
      </c>
      <c r="CN86" s="11">
        <v>100</v>
      </c>
      <c r="CO86" s="11">
        <v>101</v>
      </c>
      <c r="CP86" s="11">
        <v>90</v>
      </c>
      <c r="CQ86" s="11">
        <v>106</v>
      </c>
      <c r="CR86" s="11">
        <v>89</v>
      </c>
      <c r="CS86" s="11">
        <v>88</v>
      </c>
      <c r="CT86" s="11">
        <v>82</v>
      </c>
      <c r="CU86" s="11">
        <v>89</v>
      </c>
      <c r="CV86" s="11">
        <v>70</v>
      </c>
      <c r="CW86" s="11">
        <v>92</v>
      </c>
      <c r="CX86" s="11">
        <v>71</v>
      </c>
      <c r="CY86" s="11">
        <v>82</v>
      </c>
      <c r="CZ86">
        <v>69</v>
      </c>
      <c r="DA86" s="11">
        <v>76</v>
      </c>
      <c r="DB86">
        <v>61</v>
      </c>
      <c r="DC86" s="11">
        <v>81</v>
      </c>
      <c r="DD86" s="11">
        <v>84</v>
      </c>
      <c r="DE86" s="11">
        <v>75</v>
      </c>
      <c r="DF86" s="11">
        <v>81</v>
      </c>
      <c r="DG86" s="11">
        <v>85</v>
      </c>
      <c r="DH86" s="11">
        <v>90</v>
      </c>
      <c r="DI86" s="11">
        <v>110</v>
      </c>
      <c r="DJ86" s="11">
        <v>89</v>
      </c>
      <c r="DK86" s="11">
        <v>76</v>
      </c>
      <c r="DL86" s="11">
        <v>70</v>
      </c>
      <c r="DM86" s="11" t="e">
        <v>#N/A</v>
      </c>
      <c r="DN86" s="11">
        <v>52</v>
      </c>
      <c r="DO86" s="11">
        <v>72</v>
      </c>
      <c r="DP86" s="11">
        <v>72</v>
      </c>
      <c r="DQ86" s="11">
        <v>55</v>
      </c>
      <c r="DR86" s="11">
        <v>60</v>
      </c>
      <c r="DS86" s="11">
        <v>75</v>
      </c>
      <c r="DT86" s="11">
        <v>72</v>
      </c>
      <c r="DU86" s="11">
        <v>58</v>
      </c>
      <c r="DV86" s="11">
        <v>81</v>
      </c>
      <c r="DW86" s="11">
        <v>84</v>
      </c>
      <c r="DX86" s="11">
        <v>62</v>
      </c>
      <c r="DY86" s="11">
        <v>74</v>
      </c>
      <c r="DZ86" s="11">
        <v>67</v>
      </c>
      <c r="EA86" s="11">
        <v>77</v>
      </c>
      <c r="EB86" s="11">
        <v>56</v>
      </c>
      <c r="EC86" s="11">
        <v>77</v>
      </c>
      <c r="ED86" s="11">
        <v>65</v>
      </c>
      <c r="EE86" s="11">
        <v>77</v>
      </c>
      <c r="EF86" s="11">
        <v>75</v>
      </c>
      <c r="EG86" s="11">
        <v>85</v>
      </c>
      <c r="EH86" s="11">
        <v>78</v>
      </c>
      <c r="EI86" s="11">
        <v>85</v>
      </c>
      <c r="EJ86" s="11">
        <v>92</v>
      </c>
      <c r="EK86" s="11">
        <v>107</v>
      </c>
      <c r="EL86" s="11">
        <v>94</v>
      </c>
      <c r="EM86" s="11" t="e">
        <v>#N/A</v>
      </c>
      <c r="EN86" s="11">
        <v>302</v>
      </c>
      <c r="EO86" s="11">
        <v>333</v>
      </c>
      <c r="EP86" s="11">
        <v>336</v>
      </c>
      <c r="EQ86" s="11">
        <v>306</v>
      </c>
      <c r="ER86" s="11">
        <v>270</v>
      </c>
      <c r="ES86" s="11">
        <v>323</v>
      </c>
      <c r="ET86" s="11">
        <v>282</v>
      </c>
      <c r="EU86" s="11">
        <v>271</v>
      </c>
      <c r="EV86" s="11">
        <v>301</v>
      </c>
      <c r="EW86" s="11">
        <v>282</v>
      </c>
      <c r="EX86" s="11">
        <v>293</v>
      </c>
      <c r="EY86" s="11">
        <v>291</v>
      </c>
      <c r="EZ86" s="11">
        <v>404</v>
      </c>
      <c r="FA86" s="11">
        <v>452</v>
      </c>
      <c r="FB86" s="11">
        <v>423</v>
      </c>
      <c r="FC86" s="11">
        <v>695</v>
      </c>
      <c r="FD86" s="11">
        <v>484</v>
      </c>
      <c r="FE86" s="11">
        <v>388</v>
      </c>
      <c r="FF86" s="11">
        <v>461</v>
      </c>
      <c r="FG86" s="11">
        <v>503</v>
      </c>
      <c r="FH86" s="11">
        <v>435</v>
      </c>
      <c r="FI86" s="11">
        <v>590</v>
      </c>
      <c r="FJ86" s="11">
        <v>635</v>
      </c>
      <c r="FK86" s="11">
        <v>617</v>
      </c>
      <c r="FL86" s="11">
        <v>610</v>
      </c>
      <c r="FM86" s="11" t="e">
        <v>#N/A</v>
      </c>
      <c r="FN86" s="11">
        <v>290</v>
      </c>
      <c r="FO86" s="11">
        <v>287</v>
      </c>
      <c r="FP86" s="11">
        <v>297</v>
      </c>
      <c r="FQ86" s="11">
        <v>299</v>
      </c>
      <c r="FR86" s="11">
        <v>299</v>
      </c>
      <c r="FS86" s="11">
        <v>267</v>
      </c>
      <c r="FT86" s="11">
        <v>274</v>
      </c>
      <c r="FU86" s="11">
        <v>248</v>
      </c>
      <c r="FV86" s="11">
        <v>315</v>
      </c>
      <c r="FW86" s="11">
        <v>317</v>
      </c>
      <c r="FX86" s="11">
        <v>257</v>
      </c>
      <c r="FY86" s="11">
        <v>334</v>
      </c>
      <c r="FZ86" s="11">
        <v>349</v>
      </c>
      <c r="GA86" s="11">
        <v>371</v>
      </c>
      <c r="GB86" s="11">
        <v>373</v>
      </c>
      <c r="GC86" s="11">
        <v>559</v>
      </c>
      <c r="GD86" s="11">
        <v>450</v>
      </c>
      <c r="GE86" s="11">
        <v>399</v>
      </c>
      <c r="GF86" s="11">
        <v>375</v>
      </c>
      <c r="GG86" s="11">
        <v>460</v>
      </c>
      <c r="GH86" s="11">
        <v>436</v>
      </c>
      <c r="GI86" s="11">
        <v>625</v>
      </c>
      <c r="GJ86" s="11">
        <v>584</v>
      </c>
      <c r="GK86" s="11">
        <v>547</v>
      </c>
      <c r="GL86" s="11">
        <v>525</v>
      </c>
      <c r="GM86" s="11" t="e">
        <v>#N/A</v>
      </c>
      <c r="GN86">
        <v>8259</v>
      </c>
      <c r="GO86">
        <v>8294</v>
      </c>
      <c r="GP86">
        <v>8325</v>
      </c>
      <c r="GQ86">
        <v>8348</v>
      </c>
      <c r="GR86">
        <v>8375</v>
      </c>
      <c r="GS86">
        <v>8404</v>
      </c>
      <c r="GT86">
        <v>8431</v>
      </c>
      <c r="GU86">
        <v>8463</v>
      </c>
      <c r="GV86">
        <v>8495</v>
      </c>
      <c r="GW86">
        <v>8519</v>
      </c>
      <c r="GX86">
        <v>8535</v>
      </c>
      <c r="GY86">
        <v>8532</v>
      </c>
      <c r="GZ86">
        <v>8531</v>
      </c>
      <c r="HA86">
        <v>8530</v>
      </c>
      <c r="HB86">
        <v>8529</v>
      </c>
      <c r="HC86">
        <v>8524</v>
      </c>
      <c r="HD86">
        <v>8521</v>
      </c>
      <c r="HE86">
        <v>8520</v>
      </c>
      <c r="HF86">
        <v>8517</v>
      </c>
      <c r="HG86">
        <v>8514</v>
      </c>
      <c r="HH86">
        <v>8499</v>
      </c>
      <c r="HI86">
        <v>8481</v>
      </c>
      <c r="HJ86">
        <v>8465</v>
      </c>
      <c r="HK86">
        <v>8446</v>
      </c>
      <c r="HL86">
        <v>8427</v>
      </c>
      <c r="HM86">
        <v>8400</v>
      </c>
      <c r="HN86">
        <v>8384</v>
      </c>
      <c r="HO86">
        <v>44.19</v>
      </c>
      <c r="HP86">
        <v>44.48</v>
      </c>
      <c r="HQ86">
        <v>44.75</v>
      </c>
      <c r="HR86">
        <v>45.04</v>
      </c>
      <c r="HS86">
        <v>45.27</v>
      </c>
      <c r="HT86">
        <v>45.44</v>
      </c>
      <c r="HU86">
        <v>45.62</v>
      </c>
      <c r="HV86">
        <v>45.83</v>
      </c>
      <c r="HW86">
        <v>46.05</v>
      </c>
      <c r="HX86">
        <v>46.3</v>
      </c>
      <c r="HY86">
        <v>46.53</v>
      </c>
      <c r="HZ86">
        <v>46.8</v>
      </c>
      <c r="IA86">
        <v>47.02</v>
      </c>
      <c r="IB86">
        <v>47.28</v>
      </c>
      <c r="IC86">
        <v>47.56</v>
      </c>
      <c r="ID86">
        <v>47.85</v>
      </c>
      <c r="IE86">
        <v>48.07</v>
      </c>
      <c r="IF86">
        <v>48.27</v>
      </c>
      <c r="IG86">
        <v>48.41</v>
      </c>
      <c r="IH86">
        <v>48.58</v>
      </c>
      <c r="II86">
        <v>48.76</v>
      </c>
      <c r="IJ86">
        <v>48.93</v>
      </c>
      <c r="IK86">
        <v>49.14</v>
      </c>
      <c r="IL86">
        <v>49.27</v>
      </c>
      <c r="IM86">
        <v>49.4</v>
      </c>
      <c r="IN86">
        <v>49.49</v>
      </c>
      <c r="IO86">
        <v>49.56</v>
      </c>
      <c r="IP86">
        <v>74</v>
      </c>
      <c r="IQ86">
        <v>77</v>
      </c>
      <c r="IR86">
        <v>80</v>
      </c>
      <c r="IS86">
        <v>80</v>
      </c>
      <c r="IT86">
        <v>78</v>
      </c>
      <c r="IU86">
        <v>80</v>
      </c>
      <c r="IV86">
        <v>79</v>
      </c>
      <c r="IW86">
        <v>78</v>
      </c>
      <c r="IX86">
        <v>78</v>
      </c>
      <c r="IY86">
        <v>78</v>
      </c>
      <c r="IZ86">
        <v>76</v>
      </c>
      <c r="JA86">
        <v>76</v>
      </c>
      <c r="JB86">
        <v>76</v>
      </c>
      <c r="JC86">
        <v>74</v>
      </c>
      <c r="JD86">
        <v>74</v>
      </c>
      <c r="JE86">
        <v>72</v>
      </c>
      <c r="JF86">
        <v>72</v>
      </c>
      <c r="JG86">
        <v>72</v>
      </c>
      <c r="JH86">
        <v>72</v>
      </c>
      <c r="JI86">
        <v>72</v>
      </c>
      <c r="JJ86">
        <v>72</v>
      </c>
      <c r="JK86">
        <v>72</v>
      </c>
      <c r="JL86">
        <v>72</v>
      </c>
      <c r="JM86">
        <v>72</v>
      </c>
      <c r="JN86">
        <v>72</v>
      </c>
      <c r="JO86">
        <v>72</v>
      </c>
      <c r="JP86">
        <v>73</v>
      </c>
      <c r="JQ86">
        <v>78</v>
      </c>
      <c r="JR86">
        <v>74</v>
      </c>
      <c r="JS86">
        <v>77</v>
      </c>
      <c r="JT86">
        <v>79</v>
      </c>
      <c r="JU86">
        <v>81</v>
      </c>
      <c r="JV86">
        <v>81</v>
      </c>
      <c r="JW86">
        <v>81</v>
      </c>
      <c r="JX86">
        <v>81</v>
      </c>
      <c r="JY86">
        <v>82</v>
      </c>
      <c r="JZ86">
        <v>87</v>
      </c>
      <c r="KA86">
        <v>90</v>
      </c>
      <c r="KB86">
        <v>91</v>
      </c>
      <c r="KC86">
        <v>91</v>
      </c>
      <c r="KD86">
        <v>91</v>
      </c>
      <c r="KE86">
        <v>94</v>
      </c>
      <c r="KF86">
        <v>92</v>
      </c>
      <c r="KG86">
        <v>93</v>
      </c>
      <c r="KH86">
        <v>95</v>
      </c>
      <c r="KI86">
        <v>97</v>
      </c>
      <c r="KJ86">
        <v>98</v>
      </c>
      <c r="KK86">
        <v>106</v>
      </c>
      <c r="KL86">
        <v>108</v>
      </c>
      <c r="KM86">
        <v>105</v>
      </c>
      <c r="KN86">
        <v>113</v>
      </c>
      <c r="KO86">
        <v>114</v>
      </c>
      <c r="KP86">
        <v>114</v>
      </c>
      <c r="KQ86">
        <v>115</v>
      </c>
      <c r="KR86">
        <v>29</v>
      </c>
      <c r="KS86">
        <v>32</v>
      </c>
      <c r="KT86">
        <v>28</v>
      </c>
      <c r="KU86">
        <v>22</v>
      </c>
      <c r="KV86">
        <v>30</v>
      </c>
      <c r="KW86">
        <v>30</v>
      </c>
      <c r="KX86">
        <v>29</v>
      </c>
      <c r="KY86">
        <v>35</v>
      </c>
      <c r="KZ86">
        <v>36</v>
      </c>
      <c r="LA86">
        <v>33</v>
      </c>
      <c r="LB86">
        <v>30</v>
      </c>
      <c r="LC86">
        <v>12</v>
      </c>
      <c r="LD86">
        <v>14</v>
      </c>
      <c r="LE86">
        <v>16</v>
      </c>
      <c r="LF86">
        <v>19</v>
      </c>
      <c r="LG86">
        <v>15</v>
      </c>
      <c r="LH86">
        <v>18</v>
      </c>
      <c r="LI86">
        <v>22</v>
      </c>
      <c r="LJ86">
        <v>22</v>
      </c>
      <c r="LK86">
        <v>23</v>
      </c>
      <c r="LL86">
        <v>19</v>
      </c>
      <c r="LM86">
        <v>18</v>
      </c>
      <c r="LN86">
        <v>17</v>
      </c>
      <c r="LO86">
        <v>22</v>
      </c>
      <c r="LP86">
        <v>23</v>
      </c>
      <c r="LQ86">
        <v>15</v>
      </c>
      <c r="LR86">
        <v>26</v>
      </c>
    </row>
    <row r="87" spans="2:330" x14ac:dyDescent="0.35">
      <c r="B87" s="2" t="s">
        <v>90</v>
      </c>
      <c r="C87" s="1" t="s">
        <v>391</v>
      </c>
      <c r="D87" s="1" t="s">
        <v>201</v>
      </c>
      <c r="E87" s="1">
        <v>5570000</v>
      </c>
      <c r="F87" s="11">
        <v>191921</v>
      </c>
      <c r="G87" s="11">
        <v>205543</v>
      </c>
      <c r="H87" s="11">
        <v>229136</v>
      </c>
      <c r="I87" s="11">
        <v>247447</v>
      </c>
      <c r="J87" t="e">
        <v>#N/A</v>
      </c>
      <c r="K87" t="e">
        <v>#N/A</v>
      </c>
      <c r="L87" s="11">
        <v>6356</v>
      </c>
      <c r="M87" s="11">
        <v>13842</v>
      </c>
      <c r="N87" s="11">
        <v>280443</v>
      </c>
      <c r="O87" s="11">
        <v>282286</v>
      </c>
      <c r="P87" s="11">
        <v>283167</v>
      </c>
      <c r="Q87" s="11">
        <v>283421</v>
      </c>
      <c r="R87" s="11">
        <v>283628</v>
      </c>
      <c r="S87" s="11">
        <v>283395</v>
      </c>
      <c r="T87" s="11">
        <v>282721</v>
      </c>
      <c r="U87" s="11">
        <v>281641</v>
      </c>
      <c r="V87" s="11">
        <v>280107</v>
      </c>
      <c r="W87" s="11">
        <v>279003</v>
      </c>
      <c r="X87" s="11">
        <v>278145</v>
      </c>
      <c r="Y87" s="11">
        <v>272985</v>
      </c>
      <c r="Z87" s="11">
        <v>272832</v>
      </c>
      <c r="AA87" s="11">
        <v>272623</v>
      </c>
      <c r="AB87" s="11">
        <v>273412</v>
      </c>
      <c r="AC87" s="11">
        <v>277431</v>
      </c>
      <c r="AD87" s="11">
        <v>277744</v>
      </c>
      <c r="AE87" s="11">
        <v>277458</v>
      </c>
      <c r="AF87" s="11">
        <v>277783</v>
      </c>
      <c r="AG87" s="11">
        <v>277840</v>
      </c>
      <c r="AH87" s="11">
        <v>277417</v>
      </c>
      <c r="AI87" s="11">
        <v>278176</v>
      </c>
      <c r="AJ87" s="11">
        <v>281090</v>
      </c>
      <c r="AK87" s="11">
        <v>282216</v>
      </c>
      <c r="AL87" s="11">
        <v>282639</v>
      </c>
      <c r="AM87" s="11" t="e">
        <v>#N/A</v>
      </c>
      <c r="AN87" s="22">
        <v>38.18</v>
      </c>
      <c r="AO87" s="22">
        <v>38.6</v>
      </c>
      <c r="AP87" s="22">
        <v>39.049999999999997</v>
      </c>
      <c r="AQ87" s="22">
        <v>39.56</v>
      </c>
      <c r="AR87" s="22">
        <v>40.07</v>
      </c>
      <c r="AS87" s="22">
        <v>40.619999999999997</v>
      </c>
      <c r="AT87" s="22">
        <v>41.19</v>
      </c>
      <c r="AU87" s="22">
        <v>41.77</v>
      </c>
      <c r="AV87" s="22">
        <v>42.36</v>
      </c>
      <c r="AW87" s="22">
        <v>42.93</v>
      </c>
      <c r="AX87" s="22">
        <v>43.48</v>
      </c>
      <c r="AY87" s="22">
        <v>44.5</v>
      </c>
      <c r="AZ87" s="22">
        <v>44.99</v>
      </c>
      <c r="BA87" s="22">
        <v>45.44</v>
      </c>
      <c r="BB87" s="22">
        <v>45.82</v>
      </c>
      <c r="BC87" s="22">
        <v>45.83</v>
      </c>
      <c r="BD87" s="22">
        <v>46.14</v>
      </c>
      <c r="BE87" s="22">
        <v>46.43</v>
      </c>
      <c r="BF87" s="22">
        <v>46.61</v>
      </c>
      <c r="BG87" s="22">
        <v>46.77</v>
      </c>
      <c r="BH87" s="22">
        <v>46.87</v>
      </c>
      <c r="BI87" s="22">
        <v>46.76</v>
      </c>
      <c r="BJ87" s="22">
        <v>46.58</v>
      </c>
      <c r="BK87" s="22">
        <v>46.49</v>
      </c>
      <c r="BL87" s="22">
        <v>46.49</v>
      </c>
      <c r="BM87" s="22" t="e">
        <v>#N/A</v>
      </c>
      <c r="BN87" s="11">
        <v>22567</v>
      </c>
      <c r="BO87" s="11">
        <v>22211</v>
      </c>
      <c r="BP87" s="11">
        <v>22033</v>
      </c>
      <c r="BQ87" s="11">
        <v>21804</v>
      </c>
      <c r="BR87" s="11">
        <v>21336</v>
      </c>
      <c r="BS87" s="11">
        <v>20975</v>
      </c>
      <c r="BT87" s="11">
        <v>20483</v>
      </c>
      <c r="BU87" s="11">
        <v>19964</v>
      </c>
      <c r="BV87" s="11">
        <v>19575</v>
      </c>
      <c r="BW87" s="11">
        <v>19378</v>
      </c>
      <c r="BX87" s="11">
        <v>19489</v>
      </c>
      <c r="BY87" s="11">
        <v>16667</v>
      </c>
      <c r="BZ87" s="11">
        <v>17485</v>
      </c>
      <c r="CA87" s="11">
        <v>18190</v>
      </c>
      <c r="CB87" s="11">
        <v>19583</v>
      </c>
      <c r="CC87" s="11">
        <v>24576</v>
      </c>
      <c r="CD87" s="11">
        <v>26321</v>
      </c>
      <c r="CE87" s="11">
        <v>27062</v>
      </c>
      <c r="CF87" s="11">
        <v>28371</v>
      </c>
      <c r="CG87" s="11">
        <v>29508</v>
      </c>
      <c r="CH87" s="11">
        <v>29725</v>
      </c>
      <c r="CI87" s="11">
        <v>30850</v>
      </c>
      <c r="CJ87" s="11">
        <v>33360</v>
      </c>
      <c r="CK87" s="11">
        <v>35109</v>
      </c>
      <c r="CL87" s="11">
        <v>35822</v>
      </c>
      <c r="CM87" s="11" t="e">
        <v>#N/A</v>
      </c>
      <c r="CN87" s="11">
        <v>3117</v>
      </c>
      <c r="CO87" s="11">
        <v>2887</v>
      </c>
      <c r="CP87" s="11">
        <v>2835</v>
      </c>
      <c r="CQ87" s="11">
        <v>2752</v>
      </c>
      <c r="CR87" s="11">
        <v>2743</v>
      </c>
      <c r="CS87" s="11">
        <v>2585</v>
      </c>
      <c r="CT87" s="11">
        <v>2497</v>
      </c>
      <c r="CU87" s="11">
        <v>2481</v>
      </c>
      <c r="CV87" s="11">
        <v>2343</v>
      </c>
      <c r="CW87" s="11">
        <v>2249</v>
      </c>
      <c r="CX87" s="11">
        <v>2250</v>
      </c>
      <c r="CY87" s="11">
        <v>2167</v>
      </c>
      <c r="CZ87">
        <v>2182</v>
      </c>
      <c r="DA87" s="11">
        <v>2179</v>
      </c>
      <c r="DB87">
        <v>2315</v>
      </c>
      <c r="DC87" s="11">
        <v>2427</v>
      </c>
      <c r="DD87" s="11">
        <v>2557</v>
      </c>
      <c r="DE87" s="11">
        <v>2480</v>
      </c>
      <c r="DF87" s="11">
        <v>2635</v>
      </c>
      <c r="DG87" s="11">
        <v>2527</v>
      </c>
      <c r="DH87" s="11">
        <v>2604</v>
      </c>
      <c r="DI87" s="11">
        <v>2803</v>
      </c>
      <c r="DJ87" s="11">
        <v>2537</v>
      </c>
      <c r="DK87" s="11">
        <v>2449</v>
      </c>
      <c r="DL87" s="11">
        <v>2395</v>
      </c>
      <c r="DM87" s="11" t="e">
        <v>#N/A</v>
      </c>
      <c r="DN87" s="11">
        <v>2560</v>
      </c>
      <c r="DO87" s="11">
        <v>2366</v>
      </c>
      <c r="DP87" s="11">
        <v>2581</v>
      </c>
      <c r="DQ87" s="11">
        <v>2562</v>
      </c>
      <c r="DR87" s="11">
        <v>2503</v>
      </c>
      <c r="DS87" s="11">
        <v>2540</v>
      </c>
      <c r="DT87" s="11">
        <v>2500</v>
      </c>
      <c r="DU87" s="11">
        <v>2516</v>
      </c>
      <c r="DV87" s="11">
        <v>2592</v>
      </c>
      <c r="DW87" s="11">
        <v>2636</v>
      </c>
      <c r="DX87" s="11">
        <v>2639</v>
      </c>
      <c r="DY87" s="11">
        <v>2657</v>
      </c>
      <c r="DZ87" s="11">
        <v>2722</v>
      </c>
      <c r="EA87" s="11">
        <v>2862</v>
      </c>
      <c r="EB87" s="11">
        <v>2718</v>
      </c>
      <c r="EC87" s="11">
        <v>2745</v>
      </c>
      <c r="ED87" s="11">
        <v>2896</v>
      </c>
      <c r="EE87" s="11">
        <v>2997</v>
      </c>
      <c r="EF87" s="11">
        <v>3098</v>
      </c>
      <c r="EG87" s="11">
        <v>3022</v>
      </c>
      <c r="EH87" s="11">
        <v>3117</v>
      </c>
      <c r="EI87" s="11">
        <v>3275</v>
      </c>
      <c r="EJ87" s="11">
        <v>3443</v>
      </c>
      <c r="EK87" s="11">
        <v>3413</v>
      </c>
      <c r="EL87" s="11">
        <v>3146</v>
      </c>
      <c r="EM87" s="11" t="e">
        <v>#N/A</v>
      </c>
      <c r="EN87" s="11">
        <v>11955</v>
      </c>
      <c r="EO87" s="11">
        <v>12069</v>
      </c>
      <c r="EP87" s="11">
        <v>11386</v>
      </c>
      <c r="EQ87" s="11">
        <v>10922</v>
      </c>
      <c r="ER87" s="11">
        <v>10692</v>
      </c>
      <c r="ES87" s="11">
        <v>10027</v>
      </c>
      <c r="ET87" s="11">
        <v>9515</v>
      </c>
      <c r="EU87" s="11">
        <v>10103</v>
      </c>
      <c r="EV87" s="11">
        <v>10003</v>
      </c>
      <c r="EW87" s="11">
        <v>10434</v>
      </c>
      <c r="EX87" s="11">
        <v>10669</v>
      </c>
      <c r="EY87" s="11">
        <v>11769</v>
      </c>
      <c r="EZ87" s="11">
        <v>12548</v>
      </c>
      <c r="FA87" s="11">
        <v>13020</v>
      </c>
      <c r="FB87" s="11">
        <v>14269</v>
      </c>
      <c r="FC87" s="11">
        <v>17904</v>
      </c>
      <c r="FD87" s="11">
        <v>17753</v>
      </c>
      <c r="FE87" s="11">
        <v>15166</v>
      </c>
      <c r="FF87" s="11">
        <v>14944</v>
      </c>
      <c r="FG87" s="11">
        <v>15303</v>
      </c>
      <c r="FH87" s="11">
        <v>14446</v>
      </c>
      <c r="FI87" s="11">
        <v>14863</v>
      </c>
      <c r="FJ87" s="11">
        <v>19772</v>
      </c>
      <c r="FK87" s="11">
        <v>17312</v>
      </c>
      <c r="FL87" s="11">
        <v>16740</v>
      </c>
      <c r="FM87" s="11" t="e">
        <v>#N/A</v>
      </c>
      <c r="FN87" s="11">
        <v>10605</v>
      </c>
      <c r="FO87" s="11">
        <v>10747</v>
      </c>
      <c r="FP87" s="11">
        <v>10759</v>
      </c>
      <c r="FQ87" s="11">
        <v>10858</v>
      </c>
      <c r="FR87" s="11">
        <v>10727</v>
      </c>
      <c r="FS87" s="11">
        <v>10306</v>
      </c>
      <c r="FT87" s="11">
        <v>10191</v>
      </c>
      <c r="FU87" s="11">
        <v>11148</v>
      </c>
      <c r="FV87" s="11">
        <v>11285</v>
      </c>
      <c r="FW87" s="11">
        <v>11141</v>
      </c>
      <c r="FX87" s="11">
        <v>11134</v>
      </c>
      <c r="FY87" s="11">
        <v>12364</v>
      </c>
      <c r="FZ87" s="11">
        <v>12192</v>
      </c>
      <c r="GA87" s="11">
        <v>12582</v>
      </c>
      <c r="GB87" s="11">
        <v>13170</v>
      </c>
      <c r="GC87" s="11">
        <v>13621</v>
      </c>
      <c r="GD87" s="11">
        <v>17047</v>
      </c>
      <c r="GE87" s="11">
        <v>14977</v>
      </c>
      <c r="GF87" s="11">
        <v>14119</v>
      </c>
      <c r="GG87" s="11">
        <v>14704</v>
      </c>
      <c r="GH87" s="11">
        <v>14284</v>
      </c>
      <c r="GI87" s="11">
        <v>13607</v>
      </c>
      <c r="GJ87" s="11">
        <v>14775</v>
      </c>
      <c r="GK87" s="11">
        <v>15262</v>
      </c>
      <c r="GL87" s="11">
        <v>15608</v>
      </c>
      <c r="GM87" s="11" t="e">
        <v>#N/A</v>
      </c>
      <c r="GN87">
        <v>282637</v>
      </c>
      <c r="GO87">
        <v>283123</v>
      </c>
      <c r="GP87">
        <v>283384</v>
      </c>
      <c r="GQ87">
        <v>283669</v>
      </c>
      <c r="GR87">
        <v>283920</v>
      </c>
      <c r="GS87">
        <v>284142</v>
      </c>
      <c r="GT87">
        <v>284347</v>
      </c>
      <c r="GU87">
        <v>284517</v>
      </c>
      <c r="GV87">
        <v>284675</v>
      </c>
      <c r="GW87">
        <v>284822</v>
      </c>
      <c r="GX87">
        <v>284914</v>
      </c>
      <c r="GY87">
        <v>284712</v>
      </c>
      <c r="GZ87">
        <v>284452</v>
      </c>
      <c r="HA87">
        <v>284118</v>
      </c>
      <c r="HB87">
        <v>283739</v>
      </c>
      <c r="HC87">
        <v>283334</v>
      </c>
      <c r="HD87">
        <v>282814</v>
      </c>
      <c r="HE87">
        <v>282234</v>
      </c>
      <c r="HF87">
        <v>281608</v>
      </c>
      <c r="HG87">
        <v>280922</v>
      </c>
      <c r="HH87">
        <v>280213</v>
      </c>
      <c r="HI87">
        <v>279457</v>
      </c>
      <c r="HJ87">
        <v>278685</v>
      </c>
      <c r="HK87">
        <v>277899</v>
      </c>
      <c r="HL87">
        <v>277091</v>
      </c>
      <c r="HM87">
        <v>276282</v>
      </c>
      <c r="HN87">
        <v>275430</v>
      </c>
      <c r="HO87">
        <v>46.48</v>
      </c>
      <c r="HP87">
        <v>46.46</v>
      </c>
      <c r="HQ87">
        <v>46.49</v>
      </c>
      <c r="HR87">
        <v>46.55</v>
      </c>
      <c r="HS87">
        <v>46.6</v>
      </c>
      <c r="HT87">
        <v>46.68</v>
      </c>
      <c r="HU87">
        <v>46.76</v>
      </c>
      <c r="HV87">
        <v>46.83</v>
      </c>
      <c r="HW87">
        <v>46.94</v>
      </c>
      <c r="HX87">
        <v>47.06</v>
      </c>
      <c r="HY87">
        <v>47.21</v>
      </c>
      <c r="HZ87">
        <v>47.38</v>
      </c>
      <c r="IA87">
        <v>47.55</v>
      </c>
      <c r="IB87">
        <v>47.72</v>
      </c>
      <c r="IC87">
        <v>47.9</v>
      </c>
      <c r="ID87">
        <v>48.07</v>
      </c>
      <c r="IE87">
        <v>48.2</v>
      </c>
      <c r="IF87">
        <v>48.33</v>
      </c>
      <c r="IG87">
        <v>48.44</v>
      </c>
      <c r="IH87">
        <v>48.53</v>
      </c>
      <c r="II87">
        <v>48.62</v>
      </c>
      <c r="IJ87">
        <v>48.73</v>
      </c>
      <c r="IK87">
        <v>48.82</v>
      </c>
      <c r="IL87">
        <v>48.91</v>
      </c>
      <c r="IM87">
        <v>48.97</v>
      </c>
      <c r="IN87">
        <v>49.02</v>
      </c>
      <c r="IO87">
        <v>49.02</v>
      </c>
      <c r="IP87">
        <v>2486</v>
      </c>
      <c r="IQ87">
        <v>2514</v>
      </c>
      <c r="IR87">
        <v>2525</v>
      </c>
      <c r="IS87">
        <v>2512</v>
      </c>
      <c r="IT87">
        <v>2490</v>
      </c>
      <c r="IU87">
        <v>2469</v>
      </c>
      <c r="IV87">
        <v>2445</v>
      </c>
      <c r="IW87">
        <v>2421</v>
      </c>
      <c r="IX87">
        <v>2401</v>
      </c>
      <c r="IY87">
        <v>2375</v>
      </c>
      <c r="IZ87">
        <v>2353</v>
      </c>
      <c r="JA87">
        <v>2333</v>
      </c>
      <c r="JB87">
        <v>2306</v>
      </c>
      <c r="JC87">
        <v>2288</v>
      </c>
      <c r="JD87">
        <v>2270</v>
      </c>
      <c r="JE87">
        <v>2252</v>
      </c>
      <c r="JF87">
        <v>2238</v>
      </c>
      <c r="JG87">
        <v>2230</v>
      </c>
      <c r="JH87">
        <v>2226</v>
      </c>
      <c r="JI87">
        <v>2226</v>
      </c>
      <c r="JJ87">
        <v>2229</v>
      </c>
      <c r="JK87">
        <v>2235</v>
      </c>
      <c r="JL87">
        <v>2246</v>
      </c>
      <c r="JM87">
        <v>2255</v>
      </c>
      <c r="JN87">
        <v>2266</v>
      </c>
      <c r="JO87">
        <v>2277</v>
      </c>
      <c r="JP87">
        <v>2286</v>
      </c>
      <c r="JQ87">
        <v>3278</v>
      </c>
      <c r="JR87">
        <v>3277</v>
      </c>
      <c r="JS87">
        <v>3293</v>
      </c>
      <c r="JT87">
        <v>3297</v>
      </c>
      <c r="JU87">
        <v>3325</v>
      </c>
      <c r="JV87">
        <v>3363</v>
      </c>
      <c r="JW87">
        <v>3359</v>
      </c>
      <c r="JX87">
        <v>3395</v>
      </c>
      <c r="JY87">
        <v>3401</v>
      </c>
      <c r="JZ87">
        <v>3396</v>
      </c>
      <c r="KA87">
        <v>3414</v>
      </c>
      <c r="KB87">
        <v>3445</v>
      </c>
      <c r="KC87">
        <v>3459</v>
      </c>
      <c r="KD87">
        <v>3470</v>
      </c>
      <c r="KE87">
        <v>3515</v>
      </c>
      <c r="KF87">
        <v>3528</v>
      </c>
      <c r="KG87">
        <v>3597</v>
      </c>
      <c r="KH87">
        <v>3637</v>
      </c>
      <c r="KI87">
        <v>3689</v>
      </c>
      <c r="KJ87">
        <v>3720</v>
      </c>
      <c r="KK87">
        <v>3772</v>
      </c>
      <c r="KL87">
        <v>3830</v>
      </c>
      <c r="KM87">
        <v>3863</v>
      </c>
      <c r="KN87">
        <v>3902</v>
      </c>
      <c r="KO87">
        <v>3943</v>
      </c>
      <c r="KP87">
        <v>3971</v>
      </c>
      <c r="KQ87">
        <v>3989</v>
      </c>
      <c r="KR87">
        <v>1213</v>
      </c>
      <c r="KS87">
        <v>1249</v>
      </c>
      <c r="KT87">
        <v>1029</v>
      </c>
      <c r="KU87">
        <v>1070</v>
      </c>
      <c r="KV87">
        <v>1086</v>
      </c>
      <c r="KW87">
        <v>1116</v>
      </c>
      <c r="KX87">
        <v>1119</v>
      </c>
      <c r="KY87">
        <v>1144</v>
      </c>
      <c r="KZ87">
        <v>1158</v>
      </c>
      <c r="LA87">
        <v>1168</v>
      </c>
      <c r="LB87">
        <v>1153</v>
      </c>
      <c r="LC87">
        <v>910</v>
      </c>
      <c r="LD87">
        <v>893</v>
      </c>
      <c r="LE87">
        <v>848</v>
      </c>
      <c r="LF87">
        <v>866</v>
      </c>
      <c r="LG87">
        <v>871</v>
      </c>
      <c r="LH87">
        <v>839</v>
      </c>
      <c r="LI87">
        <v>827</v>
      </c>
      <c r="LJ87">
        <v>837</v>
      </c>
      <c r="LK87">
        <v>808</v>
      </c>
      <c r="LL87">
        <v>834</v>
      </c>
      <c r="LM87">
        <v>839</v>
      </c>
      <c r="LN87">
        <v>845</v>
      </c>
      <c r="LO87">
        <v>861</v>
      </c>
      <c r="LP87">
        <v>869</v>
      </c>
      <c r="LQ87">
        <v>885</v>
      </c>
      <c r="LR87">
        <v>851</v>
      </c>
    </row>
    <row r="88" spans="2:330" x14ac:dyDescent="0.35">
      <c r="B88" s="2" t="s">
        <v>91</v>
      </c>
      <c r="C88" s="1" t="s">
        <v>400</v>
      </c>
      <c r="D88" s="1" t="s">
        <v>202</v>
      </c>
      <c r="E88" s="1">
        <v>5570004</v>
      </c>
      <c r="F88" s="11">
        <v>40094</v>
      </c>
      <c r="G88" s="11">
        <v>47339</v>
      </c>
      <c r="H88" s="11">
        <v>52819</v>
      </c>
      <c r="I88" s="11">
        <v>52657</v>
      </c>
      <c r="J88" t="e">
        <v>#N/A</v>
      </c>
      <c r="K88" t="e">
        <v>#N/A</v>
      </c>
      <c r="L88" s="11">
        <v>2251</v>
      </c>
      <c r="M88" s="11">
        <v>6165</v>
      </c>
      <c r="N88" s="11">
        <v>55631</v>
      </c>
      <c r="O88" s="11">
        <v>55481</v>
      </c>
      <c r="P88" s="11">
        <v>55339</v>
      </c>
      <c r="Q88" s="11">
        <v>55305</v>
      </c>
      <c r="R88" s="11">
        <v>55322</v>
      </c>
      <c r="S88" s="11">
        <v>55104</v>
      </c>
      <c r="T88" s="11">
        <v>54745</v>
      </c>
      <c r="U88" s="11">
        <v>54343</v>
      </c>
      <c r="V88" s="11">
        <v>53877</v>
      </c>
      <c r="W88" s="11">
        <v>53516</v>
      </c>
      <c r="X88" s="11">
        <v>53414</v>
      </c>
      <c r="Y88" s="11">
        <v>52036</v>
      </c>
      <c r="Z88" s="11">
        <v>51877</v>
      </c>
      <c r="AA88" s="11">
        <v>51766</v>
      </c>
      <c r="AB88" s="11">
        <v>52077</v>
      </c>
      <c r="AC88" s="11">
        <v>52287</v>
      </c>
      <c r="AD88" s="11">
        <v>52905</v>
      </c>
      <c r="AE88" s="11">
        <v>52530</v>
      </c>
      <c r="AF88" s="11">
        <v>52582</v>
      </c>
      <c r="AG88" s="11">
        <v>52503</v>
      </c>
      <c r="AH88" s="11">
        <v>52635</v>
      </c>
      <c r="AI88" s="11">
        <v>52627</v>
      </c>
      <c r="AJ88" s="11">
        <v>53060</v>
      </c>
      <c r="AK88" s="11">
        <v>53003</v>
      </c>
      <c r="AL88" s="11">
        <v>52666</v>
      </c>
      <c r="AM88" s="11" t="e">
        <v>#N/A</v>
      </c>
      <c r="AN88" s="22">
        <v>39.01</v>
      </c>
      <c r="AO88" s="22">
        <v>39.4</v>
      </c>
      <c r="AP88" s="22">
        <v>39.729999999999997</v>
      </c>
      <c r="AQ88" s="22">
        <v>40.07</v>
      </c>
      <c r="AR88" s="22">
        <v>40.479999999999997</v>
      </c>
      <c r="AS88" s="22">
        <v>40.99</v>
      </c>
      <c r="AT88" s="22">
        <v>41.54</v>
      </c>
      <c r="AU88" s="22">
        <v>42.03</v>
      </c>
      <c r="AV88" s="22">
        <v>42.54</v>
      </c>
      <c r="AW88" s="22">
        <v>43.06</v>
      </c>
      <c r="AX88" s="22">
        <v>43.51</v>
      </c>
      <c r="AY88" s="22">
        <v>44.31</v>
      </c>
      <c r="AZ88" s="22">
        <v>44.74</v>
      </c>
      <c r="BA88" s="22">
        <v>44.99</v>
      </c>
      <c r="BB88" s="22">
        <v>45.14</v>
      </c>
      <c r="BC88" s="22">
        <v>45.21</v>
      </c>
      <c r="BD88" s="22">
        <v>45.01</v>
      </c>
      <c r="BE88" s="22">
        <v>45.38</v>
      </c>
      <c r="BF88" s="22">
        <v>45.38</v>
      </c>
      <c r="BG88" s="22">
        <v>45.48</v>
      </c>
      <c r="BH88" s="22">
        <v>45.25</v>
      </c>
      <c r="BI88" s="22">
        <v>45.05</v>
      </c>
      <c r="BJ88" s="22">
        <v>45.14</v>
      </c>
      <c r="BK88" s="22">
        <v>45.18</v>
      </c>
      <c r="BL88" s="22">
        <v>45.21</v>
      </c>
      <c r="BM88" s="22" t="e">
        <v>#N/A</v>
      </c>
      <c r="BN88" s="11">
        <v>8030</v>
      </c>
      <c r="BO88" s="11">
        <v>7659</v>
      </c>
      <c r="BP88" s="11">
        <v>7487</v>
      </c>
      <c r="BQ88" s="11">
        <v>7367</v>
      </c>
      <c r="BR88" s="11">
        <v>7151</v>
      </c>
      <c r="BS88" s="11">
        <v>7069</v>
      </c>
      <c r="BT88" s="11">
        <v>6876</v>
      </c>
      <c r="BU88" s="11">
        <v>6709</v>
      </c>
      <c r="BV88" s="11">
        <v>6572</v>
      </c>
      <c r="BW88" s="11">
        <v>6443</v>
      </c>
      <c r="BX88" s="11">
        <v>6516</v>
      </c>
      <c r="BY88" s="11">
        <v>5794</v>
      </c>
      <c r="BZ88" s="11">
        <v>5800</v>
      </c>
      <c r="CA88" s="11">
        <v>5889</v>
      </c>
      <c r="CB88" s="11">
        <v>6375</v>
      </c>
      <c r="CC88" s="11">
        <v>6963</v>
      </c>
      <c r="CD88" s="11">
        <v>7954</v>
      </c>
      <c r="CE88" s="11">
        <v>7764</v>
      </c>
      <c r="CF88" s="11">
        <v>8053</v>
      </c>
      <c r="CG88" s="11">
        <v>8321</v>
      </c>
      <c r="CH88" s="11">
        <v>8661</v>
      </c>
      <c r="CI88" s="11">
        <v>8979</v>
      </c>
      <c r="CJ88" s="11">
        <v>9103</v>
      </c>
      <c r="CK88" s="11">
        <v>9317</v>
      </c>
      <c r="CL88" s="11">
        <v>9196</v>
      </c>
      <c r="CM88" s="11" t="e">
        <v>#N/A</v>
      </c>
      <c r="CN88" s="11">
        <v>608</v>
      </c>
      <c r="CO88" s="11">
        <v>542</v>
      </c>
      <c r="CP88" s="11">
        <v>550</v>
      </c>
      <c r="CQ88" s="11">
        <v>583</v>
      </c>
      <c r="CR88" s="11">
        <v>559</v>
      </c>
      <c r="CS88" s="11">
        <v>521</v>
      </c>
      <c r="CT88" s="11">
        <v>507</v>
      </c>
      <c r="CU88" s="11">
        <v>499</v>
      </c>
      <c r="CV88" s="11">
        <v>466</v>
      </c>
      <c r="CW88" s="11">
        <v>452</v>
      </c>
      <c r="CX88" s="11">
        <v>448</v>
      </c>
      <c r="CY88" s="11">
        <v>436</v>
      </c>
      <c r="CZ88">
        <v>416</v>
      </c>
      <c r="DA88" s="11">
        <v>409</v>
      </c>
      <c r="DB88">
        <v>449</v>
      </c>
      <c r="DC88" s="11">
        <v>471</v>
      </c>
      <c r="DD88" s="11">
        <v>538</v>
      </c>
      <c r="DE88" s="11">
        <v>498</v>
      </c>
      <c r="DF88" s="11">
        <v>503</v>
      </c>
      <c r="DG88" s="11">
        <v>488</v>
      </c>
      <c r="DH88" s="11">
        <v>502</v>
      </c>
      <c r="DI88" s="11">
        <v>548</v>
      </c>
      <c r="DJ88" s="11">
        <v>525</v>
      </c>
      <c r="DK88" s="11">
        <v>456</v>
      </c>
      <c r="DL88" s="11">
        <v>479</v>
      </c>
      <c r="DM88" s="11" t="e">
        <v>#N/A</v>
      </c>
      <c r="DN88" s="11">
        <v>554</v>
      </c>
      <c r="DO88" s="11">
        <v>484</v>
      </c>
      <c r="DP88" s="11">
        <v>557</v>
      </c>
      <c r="DQ88" s="11">
        <v>554</v>
      </c>
      <c r="DR88" s="11">
        <v>510</v>
      </c>
      <c r="DS88" s="11">
        <v>517</v>
      </c>
      <c r="DT88" s="11">
        <v>529</v>
      </c>
      <c r="DU88" s="11">
        <v>524</v>
      </c>
      <c r="DV88" s="11">
        <v>592</v>
      </c>
      <c r="DW88" s="11">
        <v>546</v>
      </c>
      <c r="DX88" s="11">
        <v>550</v>
      </c>
      <c r="DY88" s="11">
        <v>577</v>
      </c>
      <c r="DZ88" s="11">
        <v>521</v>
      </c>
      <c r="EA88" s="11">
        <v>639</v>
      </c>
      <c r="EB88" s="11">
        <v>581</v>
      </c>
      <c r="EC88" s="11">
        <v>568</v>
      </c>
      <c r="ED88" s="11">
        <v>601</v>
      </c>
      <c r="EE88" s="11">
        <v>554</v>
      </c>
      <c r="EF88" s="11">
        <v>629</v>
      </c>
      <c r="EG88" s="11">
        <v>628</v>
      </c>
      <c r="EH88" s="11">
        <v>674</v>
      </c>
      <c r="EI88" s="11">
        <v>732</v>
      </c>
      <c r="EJ88" s="11">
        <v>704</v>
      </c>
      <c r="EK88" s="11">
        <v>705</v>
      </c>
      <c r="EL88" s="11">
        <v>665</v>
      </c>
      <c r="EM88" s="11" t="e">
        <v>#N/A</v>
      </c>
      <c r="EN88" s="11">
        <v>1718</v>
      </c>
      <c r="EO88" s="11">
        <v>1601</v>
      </c>
      <c r="EP88" s="11">
        <v>1593</v>
      </c>
      <c r="EQ88" s="11">
        <v>1577</v>
      </c>
      <c r="ER88" s="11">
        <v>1647</v>
      </c>
      <c r="ES88" s="11">
        <v>1418</v>
      </c>
      <c r="ET88" s="11">
        <v>1281</v>
      </c>
      <c r="EU88" s="11">
        <v>1278</v>
      </c>
      <c r="EV88" s="11">
        <v>1352</v>
      </c>
      <c r="EW88" s="11">
        <v>1586</v>
      </c>
      <c r="EX88" s="11">
        <v>1768</v>
      </c>
      <c r="EY88" s="11">
        <v>1904</v>
      </c>
      <c r="EZ88" s="11">
        <v>1805</v>
      </c>
      <c r="FA88" s="11">
        <v>2017</v>
      </c>
      <c r="FB88" s="11">
        <v>2447</v>
      </c>
      <c r="FC88" s="11">
        <v>2529</v>
      </c>
      <c r="FD88" s="11">
        <v>3989</v>
      </c>
      <c r="FE88" s="11">
        <v>2680</v>
      </c>
      <c r="FF88" s="11">
        <v>2461</v>
      </c>
      <c r="FG88" s="11">
        <v>2445</v>
      </c>
      <c r="FH88" s="11">
        <v>2635</v>
      </c>
      <c r="FI88" s="11">
        <v>2507</v>
      </c>
      <c r="FJ88" s="11">
        <v>3432</v>
      </c>
      <c r="FK88" s="11">
        <v>2828</v>
      </c>
      <c r="FL88" s="11">
        <v>2596</v>
      </c>
      <c r="FM88" s="11" t="e">
        <v>#N/A</v>
      </c>
      <c r="FN88" s="11">
        <v>1653</v>
      </c>
      <c r="FO88" s="11">
        <v>1809</v>
      </c>
      <c r="FP88" s="11">
        <v>1728</v>
      </c>
      <c r="FQ88" s="11">
        <v>1640</v>
      </c>
      <c r="FR88" s="11">
        <v>1679</v>
      </c>
      <c r="FS88" s="11">
        <v>1640</v>
      </c>
      <c r="FT88" s="11">
        <v>1622</v>
      </c>
      <c r="FU88" s="11">
        <v>1655</v>
      </c>
      <c r="FV88" s="11">
        <v>1691</v>
      </c>
      <c r="FW88" s="11">
        <v>1851</v>
      </c>
      <c r="FX88" s="11">
        <v>1765</v>
      </c>
      <c r="FY88" s="11">
        <v>2079</v>
      </c>
      <c r="FZ88" s="11">
        <v>1856</v>
      </c>
      <c r="GA88" s="11">
        <v>1892</v>
      </c>
      <c r="GB88" s="11">
        <v>2036</v>
      </c>
      <c r="GC88" s="11">
        <v>2239</v>
      </c>
      <c r="GD88" s="11">
        <v>3295</v>
      </c>
      <c r="GE88" s="11">
        <v>3009</v>
      </c>
      <c r="GF88" s="11">
        <v>2270</v>
      </c>
      <c r="GG88" s="11">
        <v>2393</v>
      </c>
      <c r="GH88" s="11">
        <v>2342</v>
      </c>
      <c r="GI88" s="11">
        <v>2349</v>
      </c>
      <c r="GJ88" s="11">
        <v>2552</v>
      </c>
      <c r="GK88" s="11">
        <v>2642</v>
      </c>
      <c r="GL88" s="11">
        <v>2764</v>
      </c>
      <c r="GM88" s="11" t="e">
        <v>#N/A</v>
      </c>
      <c r="GN88">
        <v>53009</v>
      </c>
      <c r="GO88">
        <v>53046</v>
      </c>
      <c r="GP88">
        <v>53043</v>
      </c>
      <c r="GQ88">
        <v>53037</v>
      </c>
      <c r="GR88">
        <v>53036</v>
      </c>
      <c r="GS88">
        <v>53032</v>
      </c>
      <c r="GT88">
        <v>53015</v>
      </c>
      <c r="GU88">
        <v>52996</v>
      </c>
      <c r="GV88">
        <v>52985</v>
      </c>
      <c r="GW88">
        <v>52966</v>
      </c>
      <c r="GX88">
        <v>52942</v>
      </c>
      <c r="GY88">
        <v>52872</v>
      </c>
      <c r="GZ88">
        <v>52795</v>
      </c>
      <c r="HA88">
        <v>52715</v>
      </c>
      <c r="HB88">
        <v>52628</v>
      </c>
      <c r="HC88">
        <v>52533</v>
      </c>
      <c r="HD88">
        <v>52426</v>
      </c>
      <c r="HE88">
        <v>52324</v>
      </c>
      <c r="HF88">
        <v>52221</v>
      </c>
      <c r="HG88">
        <v>52096</v>
      </c>
      <c r="HH88">
        <v>51976</v>
      </c>
      <c r="HI88">
        <v>51850</v>
      </c>
      <c r="HJ88">
        <v>51724</v>
      </c>
      <c r="HK88">
        <v>51597</v>
      </c>
      <c r="HL88">
        <v>51465</v>
      </c>
      <c r="HM88">
        <v>51338</v>
      </c>
      <c r="HN88">
        <v>51199</v>
      </c>
      <c r="HO88">
        <v>45.17</v>
      </c>
      <c r="HP88">
        <v>45.22</v>
      </c>
      <c r="HQ88">
        <v>45.21</v>
      </c>
      <c r="HR88">
        <v>45.18</v>
      </c>
      <c r="HS88">
        <v>45.27</v>
      </c>
      <c r="HT88">
        <v>45.28</v>
      </c>
      <c r="HU88">
        <v>45.32</v>
      </c>
      <c r="HV88">
        <v>45.4</v>
      </c>
      <c r="HW88">
        <v>45.53</v>
      </c>
      <c r="HX88">
        <v>45.67</v>
      </c>
      <c r="HY88">
        <v>45.82</v>
      </c>
      <c r="HZ88">
        <v>45.94</v>
      </c>
      <c r="IA88">
        <v>46.16</v>
      </c>
      <c r="IB88">
        <v>46.32</v>
      </c>
      <c r="IC88">
        <v>46.41</v>
      </c>
      <c r="ID88">
        <v>46.53</v>
      </c>
      <c r="IE88">
        <v>46.63</v>
      </c>
      <c r="IF88">
        <v>46.71</v>
      </c>
      <c r="IG88">
        <v>46.79</v>
      </c>
      <c r="IH88">
        <v>46.9</v>
      </c>
      <c r="II88">
        <v>47</v>
      </c>
      <c r="IJ88">
        <v>47.12</v>
      </c>
      <c r="IK88">
        <v>47.22</v>
      </c>
      <c r="IL88">
        <v>47.29</v>
      </c>
      <c r="IM88">
        <v>47.31</v>
      </c>
      <c r="IN88">
        <v>47.32</v>
      </c>
      <c r="IO88">
        <v>47.31</v>
      </c>
      <c r="IP88">
        <v>457</v>
      </c>
      <c r="IQ88">
        <v>479</v>
      </c>
      <c r="IR88">
        <v>490</v>
      </c>
      <c r="IS88">
        <v>487</v>
      </c>
      <c r="IT88">
        <v>482</v>
      </c>
      <c r="IU88">
        <v>479</v>
      </c>
      <c r="IV88">
        <v>475</v>
      </c>
      <c r="IW88">
        <v>471</v>
      </c>
      <c r="IX88">
        <v>467</v>
      </c>
      <c r="IY88">
        <v>463</v>
      </c>
      <c r="IZ88">
        <v>459</v>
      </c>
      <c r="JA88">
        <v>454</v>
      </c>
      <c r="JB88">
        <v>449</v>
      </c>
      <c r="JC88">
        <v>446</v>
      </c>
      <c r="JD88">
        <v>444</v>
      </c>
      <c r="JE88">
        <v>442</v>
      </c>
      <c r="JF88">
        <v>440</v>
      </c>
      <c r="JG88">
        <v>440</v>
      </c>
      <c r="JH88">
        <v>440</v>
      </c>
      <c r="JI88">
        <v>441</v>
      </c>
      <c r="JJ88">
        <v>442</v>
      </c>
      <c r="JK88">
        <v>443</v>
      </c>
      <c r="JL88">
        <v>445</v>
      </c>
      <c r="JM88">
        <v>446</v>
      </c>
      <c r="JN88">
        <v>448</v>
      </c>
      <c r="JO88">
        <v>449</v>
      </c>
      <c r="JP88">
        <v>450</v>
      </c>
      <c r="JQ88">
        <v>651</v>
      </c>
      <c r="JR88">
        <v>645</v>
      </c>
      <c r="JS88">
        <v>652</v>
      </c>
      <c r="JT88">
        <v>654</v>
      </c>
      <c r="JU88">
        <v>648</v>
      </c>
      <c r="JV88">
        <v>652</v>
      </c>
      <c r="JW88">
        <v>660</v>
      </c>
      <c r="JX88">
        <v>659</v>
      </c>
      <c r="JY88">
        <v>654</v>
      </c>
      <c r="JZ88">
        <v>655</v>
      </c>
      <c r="KA88">
        <v>659</v>
      </c>
      <c r="KB88">
        <v>658</v>
      </c>
      <c r="KC88">
        <v>660</v>
      </c>
      <c r="KD88">
        <v>659</v>
      </c>
      <c r="KE88">
        <v>663</v>
      </c>
      <c r="KF88">
        <v>669</v>
      </c>
      <c r="KG88">
        <v>676</v>
      </c>
      <c r="KH88">
        <v>677</v>
      </c>
      <c r="KI88">
        <v>684</v>
      </c>
      <c r="KJ88">
        <v>692</v>
      </c>
      <c r="KK88">
        <v>697</v>
      </c>
      <c r="KL88">
        <v>702</v>
      </c>
      <c r="KM88">
        <v>708</v>
      </c>
      <c r="KN88">
        <v>710</v>
      </c>
      <c r="KO88">
        <v>715</v>
      </c>
      <c r="KP88">
        <v>719</v>
      </c>
      <c r="KQ88">
        <v>723</v>
      </c>
      <c r="KR88">
        <v>200</v>
      </c>
      <c r="KS88">
        <v>203</v>
      </c>
      <c r="KT88">
        <v>159</v>
      </c>
      <c r="KU88">
        <v>161</v>
      </c>
      <c r="KV88">
        <v>165</v>
      </c>
      <c r="KW88">
        <v>169</v>
      </c>
      <c r="KX88">
        <v>168</v>
      </c>
      <c r="KY88">
        <v>169</v>
      </c>
      <c r="KZ88">
        <v>176</v>
      </c>
      <c r="LA88">
        <v>173</v>
      </c>
      <c r="LB88">
        <v>176</v>
      </c>
      <c r="LC88">
        <v>134</v>
      </c>
      <c r="LD88">
        <v>134</v>
      </c>
      <c r="LE88">
        <v>133</v>
      </c>
      <c r="LF88">
        <v>132</v>
      </c>
      <c r="LG88">
        <v>132</v>
      </c>
      <c r="LH88">
        <v>129</v>
      </c>
      <c r="LI88">
        <v>135</v>
      </c>
      <c r="LJ88">
        <v>141</v>
      </c>
      <c r="LK88">
        <v>126</v>
      </c>
      <c r="LL88">
        <v>135</v>
      </c>
      <c r="LM88">
        <v>133</v>
      </c>
      <c r="LN88">
        <v>137</v>
      </c>
      <c r="LO88">
        <v>137</v>
      </c>
      <c r="LP88">
        <v>135</v>
      </c>
      <c r="LQ88">
        <v>143</v>
      </c>
      <c r="LR88">
        <v>134</v>
      </c>
    </row>
    <row r="89" spans="2:330" x14ac:dyDescent="0.35">
      <c r="B89" s="2" t="s">
        <v>92</v>
      </c>
      <c r="C89" s="1" t="s">
        <v>401</v>
      </c>
      <c r="D89" s="1" t="s">
        <v>203</v>
      </c>
      <c r="E89" s="1">
        <v>5570008</v>
      </c>
      <c r="F89" s="11">
        <v>29648</v>
      </c>
      <c r="G89" s="11">
        <v>34220</v>
      </c>
      <c r="H89" s="11">
        <v>37850</v>
      </c>
      <c r="I89" s="11">
        <v>35877</v>
      </c>
      <c r="J89" t="e">
        <v>#N/A</v>
      </c>
      <c r="K89" t="e">
        <v>#N/A</v>
      </c>
      <c r="L89" s="11">
        <v>1326</v>
      </c>
      <c r="M89" s="11">
        <v>2179</v>
      </c>
      <c r="N89" s="11">
        <v>37916</v>
      </c>
      <c r="O89" s="11">
        <v>38018</v>
      </c>
      <c r="P89" s="11">
        <v>37973</v>
      </c>
      <c r="Q89" s="11">
        <v>37888</v>
      </c>
      <c r="R89" s="11">
        <v>37678</v>
      </c>
      <c r="S89" s="11">
        <v>37472</v>
      </c>
      <c r="T89" s="11">
        <v>37275</v>
      </c>
      <c r="U89" s="11">
        <v>37170</v>
      </c>
      <c r="V89" s="11">
        <v>36965</v>
      </c>
      <c r="W89" s="11">
        <v>36764</v>
      </c>
      <c r="X89" s="11">
        <v>36736</v>
      </c>
      <c r="Y89" s="11">
        <v>36106</v>
      </c>
      <c r="Z89" s="11">
        <v>36062</v>
      </c>
      <c r="AA89" s="11">
        <v>35909</v>
      </c>
      <c r="AB89" s="11">
        <v>36135</v>
      </c>
      <c r="AC89" s="11">
        <v>36560</v>
      </c>
      <c r="AD89" s="11">
        <v>36729</v>
      </c>
      <c r="AE89" s="11">
        <v>36689</v>
      </c>
      <c r="AF89" s="11">
        <v>36646</v>
      </c>
      <c r="AG89" s="11">
        <v>36815</v>
      </c>
      <c r="AH89" s="11">
        <v>36637</v>
      </c>
      <c r="AI89" s="11">
        <v>36737</v>
      </c>
      <c r="AJ89" s="11">
        <v>36942</v>
      </c>
      <c r="AK89" s="11">
        <v>37068</v>
      </c>
      <c r="AL89" s="11">
        <v>37133</v>
      </c>
      <c r="AM89" s="11" t="e">
        <v>#N/A</v>
      </c>
      <c r="AN89" s="22">
        <v>39.6</v>
      </c>
      <c r="AO89" s="22">
        <v>40.01</v>
      </c>
      <c r="AP89" s="22">
        <v>40.43</v>
      </c>
      <c r="AQ89" s="22">
        <v>40.869999999999997</v>
      </c>
      <c r="AR89" s="22">
        <v>41.42</v>
      </c>
      <c r="AS89" s="22">
        <v>41.9</v>
      </c>
      <c r="AT89" s="22">
        <v>42.51</v>
      </c>
      <c r="AU89" s="22">
        <v>43.06</v>
      </c>
      <c r="AV89" s="22">
        <v>43.68</v>
      </c>
      <c r="AW89" s="22">
        <v>44.22</v>
      </c>
      <c r="AX89" s="22">
        <v>44.71</v>
      </c>
      <c r="AY89" s="22">
        <v>45.65</v>
      </c>
      <c r="AZ89" s="22">
        <v>46.06</v>
      </c>
      <c r="BA89" s="22">
        <v>46.56</v>
      </c>
      <c r="BB89" s="22">
        <v>46.71</v>
      </c>
      <c r="BC89" s="22">
        <v>46.63</v>
      </c>
      <c r="BD89" s="22">
        <v>46.82</v>
      </c>
      <c r="BE89" s="22">
        <v>47.01</v>
      </c>
      <c r="BF89" s="22">
        <v>47.04</v>
      </c>
      <c r="BG89" s="22">
        <v>47.02</v>
      </c>
      <c r="BH89" s="22">
        <v>47.05</v>
      </c>
      <c r="BI89" s="22">
        <v>46.85</v>
      </c>
      <c r="BJ89" s="22">
        <v>46.89</v>
      </c>
      <c r="BK89" s="22">
        <v>46.62</v>
      </c>
      <c r="BL89" s="22">
        <v>46.59</v>
      </c>
      <c r="BM89" s="22" t="e">
        <v>#N/A</v>
      </c>
      <c r="BN89" s="11">
        <v>3310</v>
      </c>
      <c r="BO89" s="11">
        <v>3314</v>
      </c>
      <c r="BP89" s="11">
        <v>3303</v>
      </c>
      <c r="BQ89" s="11">
        <v>3262</v>
      </c>
      <c r="BR89" s="11">
        <v>3190</v>
      </c>
      <c r="BS89" s="11">
        <v>3136</v>
      </c>
      <c r="BT89" s="11">
        <v>3070</v>
      </c>
      <c r="BU89" s="11">
        <v>3062</v>
      </c>
      <c r="BV89" s="11">
        <v>3023</v>
      </c>
      <c r="BW89" s="11">
        <v>2947</v>
      </c>
      <c r="BX89" s="11">
        <v>3059</v>
      </c>
      <c r="BY89" s="11">
        <v>2646</v>
      </c>
      <c r="BZ89" s="11">
        <v>2754</v>
      </c>
      <c r="CA89" s="11">
        <v>2826</v>
      </c>
      <c r="CB89" s="11">
        <v>3060</v>
      </c>
      <c r="CC89" s="11">
        <v>3723</v>
      </c>
      <c r="CD89" s="11">
        <v>4040</v>
      </c>
      <c r="CE89" s="11">
        <v>4319</v>
      </c>
      <c r="CF89" s="11">
        <v>4515</v>
      </c>
      <c r="CG89" s="11">
        <v>4800</v>
      </c>
      <c r="CH89" s="11">
        <v>4807</v>
      </c>
      <c r="CI89" s="11">
        <v>4958</v>
      </c>
      <c r="CJ89" s="11">
        <v>5187</v>
      </c>
      <c r="CK89" s="11">
        <v>5431</v>
      </c>
      <c r="CL89" s="11">
        <v>5561</v>
      </c>
      <c r="CM89" s="11" t="e">
        <v>#N/A</v>
      </c>
      <c r="CN89" s="11">
        <v>382</v>
      </c>
      <c r="CO89" s="11">
        <v>337</v>
      </c>
      <c r="CP89" s="11">
        <v>358</v>
      </c>
      <c r="CQ89" s="11">
        <v>364</v>
      </c>
      <c r="CR89" s="11">
        <v>325</v>
      </c>
      <c r="CS89" s="11">
        <v>326</v>
      </c>
      <c r="CT89" s="11">
        <v>304</v>
      </c>
      <c r="CU89" s="11">
        <v>314</v>
      </c>
      <c r="CV89" s="11">
        <v>292</v>
      </c>
      <c r="CW89" s="11">
        <v>283</v>
      </c>
      <c r="CX89" s="11">
        <v>281</v>
      </c>
      <c r="CY89" s="11">
        <v>278</v>
      </c>
      <c r="CZ89">
        <v>278</v>
      </c>
      <c r="DA89" s="11">
        <v>259</v>
      </c>
      <c r="DB89">
        <v>308</v>
      </c>
      <c r="DC89" s="11">
        <v>283</v>
      </c>
      <c r="DD89" s="11">
        <v>349</v>
      </c>
      <c r="DE89" s="11">
        <v>317</v>
      </c>
      <c r="DF89" s="11">
        <v>337</v>
      </c>
      <c r="DG89" s="11">
        <v>322</v>
      </c>
      <c r="DH89" s="11">
        <v>336</v>
      </c>
      <c r="DI89" s="11">
        <v>340</v>
      </c>
      <c r="DJ89" s="11">
        <v>335</v>
      </c>
      <c r="DK89" s="11">
        <v>331</v>
      </c>
      <c r="DL89" s="11">
        <v>327</v>
      </c>
      <c r="DM89" s="11" t="e">
        <v>#N/A</v>
      </c>
      <c r="DN89" s="11">
        <v>398</v>
      </c>
      <c r="DO89" s="11">
        <v>334</v>
      </c>
      <c r="DP89" s="11">
        <v>374</v>
      </c>
      <c r="DQ89" s="11">
        <v>350</v>
      </c>
      <c r="DR89" s="11">
        <v>339</v>
      </c>
      <c r="DS89" s="11">
        <v>354</v>
      </c>
      <c r="DT89" s="11">
        <v>386</v>
      </c>
      <c r="DU89" s="11">
        <v>372</v>
      </c>
      <c r="DV89" s="11">
        <v>383</v>
      </c>
      <c r="DW89" s="11">
        <v>402</v>
      </c>
      <c r="DX89" s="11">
        <v>393</v>
      </c>
      <c r="DY89" s="11">
        <v>397</v>
      </c>
      <c r="DZ89" s="11">
        <v>400</v>
      </c>
      <c r="EA89" s="11">
        <v>436</v>
      </c>
      <c r="EB89" s="11">
        <v>388</v>
      </c>
      <c r="EC89" s="11">
        <v>418</v>
      </c>
      <c r="ED89" s="11">
        <v>429</v>
      </c>
      <c r="EE89" s="11">
        <v>489</v>
      </c>
      <c r="EF89" s="11">
        <v>483</v>
      </c>
      <c r="EG89" s="11">
        <v>426</v>
      </c>
      <c r="EH89" s="11">
        <v>472</v>
      </c>
      <c r="EI89" s="11">
        <v>480</v>
      </c>
      <c r="EJ89" s="11">
        <v>510</v>
      </c>
      <c r="EK89" s="11">
        <v>502</v>
      </c>
      <c r="EL89" s="11">
        <v>442</v>
      </c>
      <c r="EM89" s="11" t="e">
        <v>#N/A</v>
      </c>
      <c r="EN89" s="11">
        <v>1322</v>
      </c>
      <c r="EO89" s="11">
        <v>1421</v>
      </c>
      <c r="EP89" s="11">
        <v>1383</v>
      </c>
      <c r="EQ89" s="11">
        <v>1352</v>
      </c>
      <c r="ER89" s="11">
        <v>1187</v>
      </c>
      <c r="ES89" s="11">
        <v>1115</v>
      </c>
      <c r="ET89" s="11">
        <v>1118</v>
      </c>
      <c r="EU89" s="11">
        <v>1247</v>
      </c>
      <c r="EV89" s="11">
        <v>1317</v>
      </c>
      <c r="EW89" s="11">
        <v>1277</v>
      </c>
      <c r="EX89" s="11">
        <v>1441</v>
      </c>
      <c r="EY89" s="11">
        <v>1549</v>
      </c>
      <c r="EZ89" s="11">
        <v>1564</v>
      </c>
      <c r="FA89" s="11">
        <v>1508</v>
      </c>
      <c r="FB89" s="11">
        <v>1968</v>
      </c>
      <c r="FC89" s="11">
        <v>2356</v>
      </c>
      <c r="FD89" s="11">
        <v>2207</v>
      </c>
      <c r="FE89" s="11">
        <v>2214</v>
      </c>
      <c r="FF89" s="11">
        <v>2239</v>
      </c>
      <c r="FG89" s="11">
        <v>2522</v>
      </c>
      <c r="FH89" s="11">
        <v>2209</v>
      </c>
      <c r="FI89" s="11">
        <v>2246</v>
      </c>
      <c r="FJ89" s="11">
        <v>3163</v>
      </c>
      <c r="FK89" s="11">
        <v>2828</v>
      </c>
      <c r="FL89" s="11">
        <v>2666</v>
      </c>
      <c r="FM89" s="11" t="e">
        <v>#N/A</v>
      </c>
      <c r="FN89" s="11">
        <v>1406</v>
      </c>
      <c r="FO89" s="11">
        <v>1322</v>
      </c>
      <c r="FP89" s="11">
        <v>1412</v>
      </c>
      <c r="FQ89" s="11">
        <v>1451</v>
      </c>
      <c r="FR89" s="11">
        <v>1383</v>
      </c>
      <c r="FS89" s="11">
        <v>1293</v>
      </c>
      <c r="FT89" s="11">
        <v>1233</v>
      </c>
      <c r="FU89" s="11">
        <v>1294</v>
      </c>
      <c r="FV89" s="11">
        <v>1430</v>
      </c>
      <c r="FW89" s="11">
        <v>1359</v>
      </c>
      <c r="FX89" s="11">
        <v>1356</v>
      </c>
      <c r="FY89" s="11">
        <v>1575</v>
      </c>
      <c r="FZ89" s="11">
        <v>1485</v>
      </c>
      <c r="GA89" s="11">
        <v>1488</v>
      </c>
      <c r="GB89" s="11">
        <v>1670</v>
      </c>
      <c r="GC89" s="11">
        <v>1803</v>
      </c>
      <c r="GD89" s="11">
        <v>1954</v>
      </c>
      <c r="GE89" s="11">
        <v>2085</v>
      </c>
      <c r="GF89" s="11">
        <v>2128</v>
      </c>
      <c r="GG89" s="11">
        <v>2250</v>
      </c>
      <c r="GH89" s="11">
        <v>2238</v>
      </c>
      <c r="GI89" s="11">
        <v>1998</v>
      </c>
      <c r="GJ89" s="11">
        <v>2397</v>
      </c>
      <c r="GK89" s="11">
        <v>2541</v>
      </c>
      <c r="GL89" s="11">
        <v>2513</v>
      </c>
      <c r="GM89" s="11" t="e">
        <v>#N/A</v>
      </c>
      <c r="GN89">
        <v>37190</v>
      </c>
      <c r="GO89">
        <v>37309</v>
      </c>
      <c r="GP89">
        <v>37384</v>
      </c>
      <c r="GQ89">
        <v>37454</v>
      </c>
      <c r="GR89">
        <v>37523</v>
      </c>
      <c r="GS89">
        <v>37587</v>
      </c>
      <c r="GT89">
        <v>37647</v>
      </c>
      <c r="GU89">
        <v>37704</v>
      </c>
      <c r="GV89">
        <v>37764</v>
      </c>
      <c r="GW89">
        <v>37811</v>
      </c>
      <c r="GX89">
        <v>37855</v>
      </c>
      <c r="GY89">
        <v>37847</v>
      </c>
      <c r="GZ89">
        <v>37844</v>
      </c>
      <c r="HA89">
        <v>37818</v>
      </c>
      <c r="HB89">
        <v>37801</v>
      </c>
      <c r="HC89">
        <v>37768</v>
      </c>
      <c r="HD89">
        <v>37730</v>
      </c>
      <c r="HE89">
        <v>37686</v>
      </c>
      <c r="HF89">
        <v>37631</v>
      </c>
      <c r="HG89">
        <v>37570</v>
      </c>
      <c r="HH89">
        <v>37499</v>
      </c>
      <c r="HI89">
        <v>37425</v>
      </c>
      <c r="HJ89">
        <v>37346</v>
      </c>
      <c r="HK89">
        <v>37257</v>
      </c>
      <c r="HL89">
        <v>37165</v>
      </c>
      <c r="HM89">
        <v>37070</v>
      </c>
      <c r="HN89">
        <v>36972</v>
      </c>
      <c r="HO89">
        <v>46.44</v>
      </c>
      <c r="HP89">
        <v>46.28</v>
      </c>
      <c r="HQ89">
        <v>46.22</v>
      </c>
      <c r="HR89">
        <v>46.22</v>
      </c>
      <c r="HS89">
        <v>46.22</v>
      </c>
      <c r="HT89">
        <v>46.23</v>
      </c>
      <c r="HU89">
        <v>46.24</v>
      </c>
      <c r="HV89">
        <v>46.29</v>
      </c>
      <c r="HW89">
        <v>46.38</v>
      </c>
      <c r="HX89">
        <v>46.48</v>
      </c>
      <c r="HY89">
        <v>46.59</v>
      </c>
      <c r="HZ89">
        <v>46.74</v>
      </c>
      <c r="IA89">
        <v>46.89</v>
      </c>
      <c r="IB89">
        <v>47.03</v>
      </c>
      <c r="IC89">
        <v>47.2</v>
      </c>
      <c r="ID89">
        <v>47.35</v>
      </c>
      <c r="IE89">
        <v>47.48</v>
      </c>
      <c r="IF89">
        <v>47.6</v>
      </c>
      <c r="IG89">
        <v>47.7</v>
      </c>
      <c r="IH89">
        <v>47.78</v>
      </c>
      <c r="II89">
        <v>47.88</v>
      </c>
      <c r="IJ89">
        <v>47.97</v>
      </c>
      <c r="IK89">
        <v>48.05</v>
      </c>
      <c r="IL89">
        <v>48.1</v>
      </c>
      <c r="IM89">
        <v>48.14</v>
      </c>
      <c r="IN89">
        <v>48.14</v>
      </c>
      <c r="IO89">
        <v>48.14</v>
      </c>
      <c r="IP89">
        <v>325</v>
      </c>
      <c r="IQ89">
        <v>330</v>
      </c>
      <c r="IR89">
        <v>333</v>
      </c>
      <c r="IS89">
        <v>333</v>
      </c>
      <c r="IT89">
        <v>333</v>
      </c>
      <c r="IU89">
        <v>331</v>
      </c>
      <c r="IV89">
        <v>329</v>
      </c>
      <c r="IW89">
        <v>327</v>
      </c>
      <c r="IX89">
        <v>325</v>
      </c>
      <c r="IY89">
        <v>323</v>
      </c>
      <c r="IZ89">
        <v>321</v>
      </c>
      <c r="JA89">
        <v>319</v>
      </c>
      <c r="JB89">
        <v>317</v>
      </c>
      <c r="JC89">
        <v>315</v>
      </c>
      <c r="JD89">
        <v>314</v>
      </c>
      <c r="JE89">
        <v>312</v>
      </c>
      <c r="JF89">
        <v>311</v>
      </c>
      <c r="JG89">
        <v>310</v>
      </c>
      <c r="JH89">
        <v>310</v>
      </c>
      <c r="JI89">
        <v>310</v>
      </c>
      <c r="JJ89">
        <v>311</v>
      </c>
      <c r="JK89">
        <v>312</v>
      </c>
      <c r="JL89">
        <v>313</v>
      </c>
      <c r="JM89">
        <v>314</v>
      </c>
      <c r="JN89">
        <v>315</v>
      </c>
      <c r="JO89">
        <v>317</v>
      </c>
      <c r="JP89">
        <v>317</v>
      </c>
      <c r="JQ89">
        <v>464</v>
      </c>
      <c r="JR89">
        <v>465</v>
      </c>
      <c r="JS89">
        <v>463</v>
      </c>
      <c r="JT89">
        <v>464</v>
      </c>
      <c r="JU89">
        <v>464</v>
      </c>
      <c r="JV89">
        <v>464</v>
      </c>
      <c r="JW89">
        <v>462</v>
      </c>
      <c r="JX89">
        <v>462</v>
      </c>
      <c r="JY89">
        <v>464</v>
      </c>
      <c r="JZ89">
        <v>468</v>
      </c>
      <c r="KA89">
        <v>467</v>
      </c>
      <c r="KB89">
        <v>470</v>
      </c>
      <c r="KC89">
        <v>465</v>
      </c>
      <c r="KD89">
        <v>475</v>
      </c>
      <c r="KE89">
        <v>468</v>
      </c>
      <c r="KF89">
        <v>475</v>
      </c>
      <c r="KG89">
        <v>479</v>
      </c>
      <c r="KH89">
        <v>487</v>
      </c>
      <c r="KI89">
        <v>497</v>
      </c>
      <c r="KJ89">
        <v>493</v>
      </c>
      <c r="KK89">
        <v>508</v>
      </c>
      <c r="KL89">
        <v>509</v>
      </c>
      <c r="KM89">
        <v>511</v>
      </c>
      <c r="KN89">
        <v>521</v>
      </c>
      <c r="KO89">
        <v>521</v>
      </c>
      <c r="KP89">
        <v>528</v>
      </c>
      <c r="KQ89">
        <v>529</v>
      </c>
      <c r="KR89">
        <v>261</v>
      </c>
      <c r="KS89">
        <v>254</v>
      </c>
      <c r="KT89">
        <v>205</v>
      </c>
      <c r="KU89">
        <v>201</v>
      </c>
      <c r="KV89">
        <v>200</v>
      </c>
      <c r="KW89">
        <v>197</v>
      </c>
      <c r="KX89">
        <v>193</v>
      </c>
      <c r="KY89">
        <v>192</v>
      </c>
      <c r="KZ89">
        <v>199</v>
      </c>
      <c r="LA89">
        <v>192</v>
      </c>
      <c r="LB89">
        <v>190</v>
      </c>
      <c r="LC89">
        <v>143</v>
      </c>
      <c r="LD89">
        <v>145</v>
      </c>
      <c r="LE89">
        <v>134</v>
      </c>
      <c r="LF89">
        <v>137</v>
      </c>
      <c r="LG89">
        <v>130</v>
      </c>
      <c r="LH89">
        <v>130</v>
      </c>
      <c r="LI89">
        <v>133</v>
      </c>
      <c r="LJ89">
        <v>132</v>
      </c>
      <c r="LK89">
        <v>122</v>
      </c>
      <c r="LL89">
        <v>126</v>
      </c>
      <c r="LM89">
        <v>123</v>
      </c>
      <c r="LN89">
        <v>119</v>
      </c>
      <c r="LO89">
        <v>118</v>
      </c>
      <c r="LP89">
        <v>114</v>
      </c>
      <c r="LQ89">
        <v>116</v>
      </c>
      <c r="LR89">
        <v>114</v>
      </c>
    </row>
    <row r="90" spans="2:330" x14ac:dyDescent="0.35">
      <c r="B90" s="2" t="s">
        <v>93</v>
      </c>
      <c r="C90" s="1" t="s">
        <v>402</v>
      </c>
      <c r="D90" s="1" t="s">
        <v>204</v>
      </c>
      <c r="E90" s="1">
        <v>5570012</v>
      </c>
      <c r="F90" s="11">
        <v>3525</v>
      </c>
      <c r="G90" s="11">
        <v>3545</v>
      </c>
      <c r="H90" s="11">
        <v>3936</v>
      </c>
      <c r="I90" s="11">
        <v>4927</v>
      </c>
      <c r="J90" t="e">
        <v>#N/A</v>
      </c>
      <c r="K90" t="e">
        <v>#N/A</v>
      </c>
      <c r="L90" s="11">
        <v>85</v>
      </c>
      <c r="M90" s="11">
        <v>210</v>
      </c>
      <c r="N90" s="11">
        <v>6194</v>
      </c>
      <c r="O90" s="11">
        <v>6249</v>
      </c>
      <c r="P90" s="11">
        <v>6312</v>
      </c>
      <c r="Q90" s="11">
        <v>6328</v>
      </c>
      <c r="R90" s="11">
        <v>6360</v>
      </c>
      <c r="S90" s="11">
        <v>6372</v>
      </c>
      <c r="T90" s="11">
        <v>6418</v>
      </c>
      <c r="U90" s="11">
        <v>6366</v>
      </c>
      <c r="V90" s="11">
        <v>6310</v>
      </c>
      <c r="W90" s="11">
        <v>6269</v>
      </c>
      <c r="X90" s="11">
        <v>6287</v>
      </c>
      <c r="Y90" s="11">
        <v>6270</v>
      </c>
      <c r="Z90" s="11">
        <v>6300</v>
      </c>
      <c r="AA90" s="11">
        <v>6226</v>
      </c>
      <c r="AB90" s="11">
        <v>6268</v>
      </c>
      <c r="AC90" s="11">
        <v>6380</v>
      </c>
      <c r="AD90" s="11">
        <v>6269</v>
      </c>
      <c r="AE90" s="11">
        <v>6245</v>
      </c>
      <c r="AF90" s="11">
        <v>6245</v>
      </c>
      <c r="AG90" s="11">
        <v>6125</v>
      </c>
      <c r="AH90" s="11">
        <v>6115</v>
      </c>
      <c r="AI90" s="11">
        <v>6159</v>
      </c>
      <c r="AJ90" s="11">
        <v>6047</v>
      </c>
      <c r="AK90" s="11">
        <v>6018</v>
      </c>
      <c r="AL90" s="11">
        <v>6002</v>
      </c>
      <c r="AM90" s="11" t="e">
        <v>#N/A</v>
      </c>
      <c r="AN90" s="22">
        <v>35.36</v>
      </c>
      <c r="AO90" s="22">
        <v>35.840000000000003</v>
      </c>
      <c r="AP90" s="22">
        <v>36.17</v>
      </c>
      <c r="AQ90" s="22">
        <v>36.630000000000003</v>
      </c>
      <c r="AR90" s="22">
        <v>37.17</v>
      </c>
      <c r="AS90" s="22">
        <v>37.58</v>
      </c>
      <c r="AT90" s="22">
        <v>38</v>
      </c>
      <c r="AU90" s="22">
        <v>38.64</v>
      </c>
      <c r="AV90" s="22">
        <v>39.29</v>
      </c>
      <c r="AW90" s="22">
        <v>39.979999999999997</v>
      </c>
      <c r="AX90" s="22">
        <v>40.4</v>
      </c>
      <c r="AY90" s="22">
        <v>41.27</v>
      </c>
      <c r="AZ90" s="22">
        <v>41.64</v>
      </c>
      <c r="BA90" s="22">
        <v>42.46</v>
      </c>
      <c r="BB90" s="22">
        <v>42.6</v>
      </c>
      <c r="BC90" s="22">
        <v>42.51</v>
      </c>
      <c r="BD90" s="22">
        <v>43.18</v>
      </c>
      <c r="BE90" s="22">
        <v>43.49</v>
      </c>
      <c r="BF90" s="22">
        <v>43.66</v>
      </c>
      <c r="BG90" s="22">
        <v>44.3</v>
      </c>
      <c r="BH90" s="22">
        <v>44.62</v>
      </c>
      <c r="BI90" s="22">
        <v>43.94</v>
      </c>
      <c r="BJ90" s="22">
        <v>43.9</v>
      </c>
      <c r="BK90" s="22">
        <v>44.14</v>
      </c>
      <c r="BL90" s="22">
        <v>44.22</v>
      </c>
      <c r="BM90" s="22" t="e">
        <v>#N/A</v>
      </c>
      <c r="BN90" s="11">
        <v>338</v>
      </c>
      <c r="BO90" s="11">
        <v>337</v>
      </c>
      <c r="BP90" s="11">
        <v>355</v>
      </c>
      <c r="BQ90" s="11">
        <v>352</v>
      </c>
      <c r="BR90" s="11">
        <v>372</v>
      </c>
      <c r="BS90" s="11">
        <v>376</v>
      </c>
      <c r="BT90" s="11">
        <v>377</v>
      </c>
      <c r="BU90" s="11">
        <v>384</v>
      </c>
      <c r="BV90" s="11">
        <v>376</v>
      </c>
      <c r="BW90" s="11">
        <v>366</v>
      </c>
      <c r="BX90" s="11">
        <v>388</v>
      </c>
      <c r="BY90" s="11">
        <v>364</v>
      </c>
      <c r="BZ90" s="11">
        <v>418</v>
      </c>
      <c r="CA90" s="11">
        <v>415</v>
      </c>
      <c r="CB90" s="11">
        <v>461</v>
      </c>
      <c r="CC90" s="11">
        <v>588</v>
      </c>
      <c r="CD90" s="11">
        <v>578</v>
      </c>
      <c r="CE90" s="11">
        <v>604</v>
      </c>
      <c r="CF90" s="11">
        <v>639</v>
      </c>
      <c r="CG90" s="11">
        <v>604</v>
      </c>
      <c r="CH90" s="11">
        <v>599</v>
      </c>
      <c r="CI90" s="11">
        <v>650</v>
      </c>
      <c r="CJ90" s="11">
        <v>650</v>
      </c>
      <c r="CK90" s="11">
        <v>684</v>
      </c>
      <c r="CL90" s="11">
        <v>707</v>
      </c>
      <c r="CM90" s="11" t="e">
        <v>#N/A</v>
      </c>
      <c r="CN90" s="11">
        <v>83</v>
      </c>
      <c r="CO90" s="11">
        <v>76</v>
      </c>
      <c r="CP90" s="11">
        <v>70</v>
      </c>
      <c r="CQ90" s="11">
        <v>65</v>
      </c>
      <c r="CR90" s="11">
        <v>76</v>
      </c>
      <c r="CS90" s="11">
        <v>68</v>
      </c>
      <c r="CT90" s="11">
        <v>49</v>
      </c>
      <c r="CU90" s="11">
        <v>53</v>
      </c>
      <c r="CV90" s="11">
        <v>60</v>
      </c>
      <c r="CW90" s="11">
        <v>57</v>
      </c>
      <c r="CX90" s="11">
        <v>56</v>
      </c>
      <c r="CY90" s="11">
        <v>66</v>
      </c>
      <c r="CZ90">
        <v>60</v>
      </c>
      <c r="DA90" s="11">
        <v>44</v>
      </c>
      <c r="DB90">
        <v>67</v>
      </c>
      <c r="DC90" s="11">
        <v>58</v>
      </c>
      <c r="DD90" s="11">
        <v>63</v>
      </c>
      <c r="DE90" s="11">
        <v>60</v>
      </c>
      <c r="DF90" s="11">
        <v>63</v>
      </c>
      <c r="DG90" s="11">
        <v>43</v>
      </c>
      <c r="DH90" s="11">
        <v>67</v>
      </c>
      <c r="DI90" s="11">
        <v>84</v>
      </c>
      <c r="DJ90" s="11">
        <v>50</v>
      </c>
      <c r="DK90" s="11">
        <v>56</v>
      </c>
      <c r="DL90" s="11">
        <v>60</v>
      </c>
      <c r="DM90" s="11" t="e">
        <v>#N/A</v>
      </c>
      <c r="DN90" s="11">
        <v>65</v>
      </c>
      <c r="DO90" s="11">
        <v>62</v>
      </c>
      <c r="DP90" s="11">
        <v>79</v>
      </c>
      <c r="DQ90" s="11">
        <v>71</v>
      </c>
      <c r="DR90" s="11">
        <v>61</v>
      </c>
      <c r="DS90" s="11">
        <v>60</v>
      </c>
      <c r="DT90" s="11">
        <v>52</v>
      </c>
      <c r="DU90" s="11">
        <v>70</v>
      </c>
      <c r="DV90" s="11">
        <v>59</v>
      </c>
      <c r="DW90" s="11">
        <v>59</v>
      </c>
      <c r="DX90" s="11">
        <v>65</v>
      </c>
      <c r="DY90" s="11">
        <v>56</v>
      </c>
      <c r="DZ90" s="11">
        <v>67</v>
      </c>
      <c r="EA90" s="11">
        <v>63</v>
      </c>
      <c r="EB90" s="11">
        <v>62</v>
      </c>
      <c r="EC90" s="11">
        <v>63</v>
      </c>
      <c r="ED90" s="11">
        <v>56</v>
      </c>
      <c r="EE90" s="11">
        <v>65</v>
      </c>
      <c r="EF90" s="11">
        <v>68</v>
      </c>
      <c r="EG90" s="11">
        <v>62</v>
      </c>
      <c r="EH90" s="11">
        <v>57</v>
      </c>
      <c r="EI90" s="11">
        <v>68</v>
      </c>
      <c r="EJ90" s="11">
        <v>67</v>
      </c>
      <c r="EK90" s="11">
        <v>66</v>
      </c>
      <c r="EL90" s="11">
        <v>59</v>
      </c>
      <c r="EM90" s="11" t="e">
        <v>#N/A</v>
      </c>
      <c r="EN90" s="11">
        <v>330</v>
      </c>
      <c r="EO90" s="11">
        <v>327</v>
      </c>
      <c r="EP90" s="11">
        <v>336</v>
      </c>
      <c r="EQ90" s="11">
        <v>292</v>
      </c>
      <c r="ER90" s="11">
        <v>242</v>
      </c>
      <c r="ES90" s="11">
        <v>250</v>
      </c>
      <c r="ET90" s="11">
        <v>284</v>
      </c>
      <c r="EU90" s="11">
        <v>267</v>
      </c>
      <c r="EV90" s="11">
        <v>240</v>
      </c>
      <c r="EW90" s="11">
        <v>237</v>
      </c>
      <c r="EX90" s="11">
        <v>289</v>
      </c>
      <c r="EY90" s="11">
        <v>247</v>
      </c>
      <c r="EZ90" s="11">
        <v>335</v>
      </c>
      <c r="FA90" s="11">
        <v>298</v>
      </c>
      <c r="FB90" s="11">
        <v>407</v>
      </c>
      <c r="FC90" s="11">
        <v>500</v>
      </c>
      <c r="FD90" s="11">
        <v>673</v>
      </c>
      <c r="FE90" s="11">
        <v>371</v>
      </c>
      <c r="FF90" s="11">
        <v>375</v>
      </c>
      <c r="FG90" s="11">
        <v>322</v>
      </c>
      <c r="FH90" s="11">
        <v>281</v>
      </c>
      <c r="FI90" s="11">
        <v>298</v>
      </c>
      <c r="FJ90" s="11">
        <v>393</v>
      </c>
      <c r="FK90" s="11">
        <v>333</v>
      </c>
      <c r="FL90" s="11">
        <v>319</v>
      </c>
      <c r="FM90" s="11" t="e">
        <v>#N/A</v>
      </c>
      <c r="FN90" s="11">
        <v>274</v>
      </c>
      <c r="FO90" s="11">
        <v>286</v>
      </c>
      <c r="FP90" s="11">
        <v>264</v>
      </c>
      <c r="FQ90" s="11">
        <v>270</v>
      </c>
      <c r="FR90" s="11">
        <v>225</v>
      </c>
      <c r="FS90" s="11">
        <v>246</v>
      </c>
      <c r="FT90" s="11">
        <v>235</v>
      </c>
      <c r="FU90" s="11">
        <v>302</v>
      </c>
      <c r="FV90" s="11">
        <v>297</v>
      </c>
      <c r="FW90" s="11">
        <v>276</v>
      </c>
      <c r="FX90" s="11">
        <v>262</v>
      </c>
      <c r="FY90" s="11">
        <v>272</v>
      </c>
      <c r="FZ90" s="11">
        <v>298</v>
      </c>
      <c r="GA90" s="11">
        <v>354</v>
      </c>
      <c r="GB90" s="11">
        <v>371</v>
      </c>
      <c r="GC90" s="11">
        <v>386</v>
      </c>
      <c r="GD90" s="11">
        <v>792</v>
      </c>
      <c r="GE90" s="11">
        <v>391</v>
      </c>
      <c r="GF90" s="11">
        <v>370</v>
      </c>
      <c r="GG90" s="11">
        <v>417</v>
      </c>
      <c r="GH90" s="11">
        <v>298</v>
      </c>
      <c r="GI90" s="11">
        <v>267</v>
      </c>
      <c r="GJ90" s="11">
        <v>287</v>
      </c>
      <c r="GK90" s="11">
        <v>352</v>
      </c>
      <c r="GL90" s="11">
        <v>336</v>
      </c>
      <c r="GM90" s="11" t="e">
        <v>#N/A</v>
      </c>
      <c r="GN90">
        <v>6033</v>
      </c>
      <c r="GO90">
        <v>6039</v>
      </c>
      <c r="GP90">
        <v>6037</v>
      </c>
      <c r="GQ90">
        <v>6048</v>
      </c>
      <c r="GR90">
        <v>6046</v>
      </c>
      <c r="GS90">
        <v>6040</v>
      </c>
      <c r="GT90">
        <v>6035</v>
      </c>
      <c r="GU90">
        <v>6028</v>
      </c>
      <c r="GV90">
        <v>6019</v>
      </c>
      <c r="GW90">
        <v>6006</v>
      </c>
      <c r="GX90">
        <v>5999</v>
      </c>
      <c r="GY90">
        <v>5989</v>
      </c>
      <c r="GZ90">
        <v>5979</v>
      </c>
      <c r="HA90">
        <v>5974</v>
      </c>
      <c r="HB90">
        <v>5957</v>
      </c>
      <c r="HC90">
        <v>5951</v>
      </c>
      <c r="HD90">
        <v>5935</v>
      </c>
      <c r="HE90">
        <v>5914</v>
      </c>
      <c r="HF90">
        <v>5899</v>
      </c>
      <c r="HG90">
        <v>5877</v>
      </c>
      <c r="HH90">
        <v>5852</v>
      </c>
      <c r="HI90">
        <v>5832</v>
      </c>
      <c r="HJ90">
        <v>5808</v>
      </c>
      <c r="HK90">
        <v>5787</v>
      </c>
      <c r="HL90">
        <v>5767</v>
      </c>
      <c r="HM90">
        <v>5745</v>
      </c>
      <c r="HN90">
        <v>5726</v>
      </c>
      <c r="HO90">
        <v>44.37</v>
      </c>
      <c r="HP90">
        <v>44.58</v>
      </c>
      <c r="HQ90">
        <v>44.78</v>
      </c>
      <c r="HR90">
        <v>45.07</v>
      </c>
      <c r="HS90">
        <v>45.35</v>
      </c>
      <c r="HT90">
        <v>45.57</v>
      </c>
      <c r="HU90">
        <v>45.83</v>
      </c>
      <c r="HV90">
        <v>46.11</v>
      </c>
      <c r="HW90">
        <v>46.18</v>
      </c>
      <c r="HX90">
        <v>46.34</v>
      </c>
      <c r="HY90">
        <v>46.55</v>
      </c>
      <c r="HZ90">
        <v>46.75</v>
      </c>
      <c r="IA90">
        <v>46.9</v>
      </c>
      <c r="IB90">
        <v>47.16</v>
      </c>
      <c r="IC90">
        <v>47.33</v>
      </c>
      <c r="ID90">
        <v>47.51</v>
      </c>
      <c r="IE90">
        <v>47.71</v>
      </c>
      <c r="IF90">
        <v>47.89</v>
      </c>
      <c r="IG90">
        <v>48.09</v>
      </c>
      <c r="IH90">
        <v>48.3</v>
      </c>
      <c r="II90">
        <v>48.51</v>
      </c>
      <c r="IJ90">
        <v>48.7</v>
      </c>
      <c r="IK90">
        <v>48.89</v>
      </c>
      <c r="IL90">
        <v>49.04</v>
      </c>
      <c r="IM90">
        <v>49.07</v>
      </c>
      <c r="IN90">
        <v>49.14</v>
      </c>
      <c r="IO90">
        <v>49.16</v>
      </c>
      <c r="IP90">
        <v>54</v>
      </c>
      <c r="IQ90">
        <v>53</v>
      </c>
      <c r="IR90">
        <v>52</v>
      </c>
      <c r="IS90">
        <v>52</v>
      </c>
      <c r="IT90">
        <v>51</v>
      </c>
      <c r="IU90">
        <v>51</v>
      </c>
      <c r="IV90">
        <v>51</v>
      </c>
      <c r="IW90">
        <v>49</v>
      </c>
      <c r="IX90">
        <v>49</v>
      </c>
      <c r="IY90">
        <v>49</v>
      </c>
      <c r="IZ90">
        <v>48</v>
      </c>
      <c r="JA90">
        <v>47</v>
      </c>
      <c r="JB90">
        <v>47</v>
      </c>
      <c r="JC90">
        <v>47</v>
      </c>
      <c r="JD90">
        <v>47</v>
      </c>
      <c r="JE90">
        <v>46</v>
      </c>
      <c r="JF90">
        <v>45</v>
      </c>
      <c r="JG90">
        <v>45</v>
      </c>
      <c r="JH90">
        <v>45</v>
      </c>
      <c r="JI90">
        <v>45</v>
      </c>
      <c r="JJ90">
        <v>45</v>
      </c>
      <c r="JK90">
        <v>45</v>
      </c>
      <c r="JL90">
        <v>45</v>
      </c>
      <c r="JM90">
        <v>45</v>
      </c>
      <c r="JN90">
        <v>46</v>
      </c>
      <c r="JO90">
        <v>46</v>
      </c>
      <c r="JP90">
        <v>47</v>
      </c>
      <c r="JQ90">
        <v>54</v>
      </c>
      <c r="JR90">
        <v>57</v>
      </c>
      <c r="JS90">
        <v>63</v>
      </c>
      <c r="JT90">
        <v>58</v>
      </c>
      <c r="JU90">
        <v>64</v>
      </c>
      <c r="JV90">
        <v>72</v>
      </c>
      <c r="JW90">
        <v>65</v>
      </c>
      <c r="JX90">
        <v>70</v>
      </c>
      <c r="JY90">
        <v>71</v>
      </c>
      <c r="JZ90">
        <v>70</v>
      </c>
      <c r="KA90">
        <v>66</v>
      </c>
      <c r="KB90">
        <v>67</v>
      </c>
      <c r="KC90">
        <v>64</v>
      </c>
      <c r="KD90">
        <v>61</v>
      </c>
      <c r="KE90">
        <v>69</v>
      </c>
      <c r="KF90">
        <v>66</v>
      </c>
      <c r="KG90">
        <v>71</v>
      </c>
      <c r="KH90">
        <v>73</v>
      </c>
      <c r="KI90">
        <v>72</v>
      </c>
      <c r="KJ90">
        <v>73</v>
      </c>
      <c r="KK90">
        <v>75</v>
      </c>
      <c r="KL90">
        <v>75</v>
      </c>
      <c r="KM90">
        <v>78</v>
      </c>
      <c r="KN90">
        <v>79</v>
      </c>
      <c r="KO90">
        <v>81</v>
      </c>
      <c r="KP90">
        <v>81</v>
      </c>
      <c r="KQ90">
        <v>86</v>
      </c>
      <c r="KR90">
        <v>15</v>
      </c>
      <c r="KS90">
        <v>10</v>
      </c>
      <c r="KT90">
        <v>9</v>
      </c>
      <c r="KU90">
        <v>17</v>
      </c>
      <c r="KV90">
        <v>11</v>
      </c>
      <c r="KW90">
        <v>15</v>
      </c>
      <c r="KX90">
        <v>9</v>
      </c>
      <c r="KY90">
        <v>14</v>
      </c>
      <c r="KZ90">
        <v>13</v>
      </c>
      <c r="LA90">
        <v>8</v>
      </c>
      <c r="LB90">
        <v>11</v>
      </c>
      <c r="LC90">
        <v>10</v>
      </c>
      <c r="LD90">
        <v>7</v>
      </c>
      <c r="LE90">
        <v>9</v>
      </c>
      <c r="LF90">
        <v>5</v>
      </c>
      <c r="LG90">
        <v>14</v>
      </c>
      <c r="LH90">
        <v>10</v>
      </c>
      <c r="LI90">
        <v>7</v>
      </c>
      <c r="LJ90">
        <v>12</v>
      </c>
      <c r="LK90">
        <v>6</v>
      </c>
      <c r="LL90">
        <v>5</v>
      </c>
      <c r="LM90">
        <v>10</v>
      </c>
      <c r="LN90">
        <v>9</v>
      </c>
      <c r="LO90">
        <v>13</v>
      </c>
      <c r="LP90">
        <v>15</v>
      </c>
      <c r="LQ90">
        <v>13</v>
      </c>
      <c r="LR90">
        <v>20</v>
      </c>
    </row>
    <row r="91" spans="2:330" x14ac:dyDescent="0.35">
      <c r="B91" s="2" t="s">
        <v>94</v>
      </c>
      <c r="C91" s="1" t="s">
        <v>403</v>
      </c>
      <c r="D91" s="1" t="s">
        <v>205</v>
      </c>
      <c r="E91" s="1">
        <v>5570016</v>
      </c>
      <c r="F91" s="11">
        <v>9949</v>
      </c>
      <c r="G91" s="11">
        <v>9364</v>
      </c>
      <c r="H91" s="11">
        <v>10297</v>
      </c>
      <c r="I91" s="11">
        <v>11603</v>
      </c>
      <c r="J91" t="e">
        <v>#N/A</v>
      </c>
      <c r="K91" t="e">
        <v>#N/A</v>
      </c>
      <c r="L91" s="11">
        <v>119</v>
      </c>
      <c r="M91" s="11">
        <v>218</v>
      </c>
      <c r="N91" s="11">
        <v>14395</v>
      </c>
      <c r="O91" s="11">
        <v>14675</v>
      </c>
      <c r="P91" s="11">
        <v>14823</v>
      </c>
      <c r="Q91" s="11">
        <v>15041</v>
      </c>
      <c r="R91" s="11">
        <v>15129</v>
      </c>
      <c r="S91" s="11">
        <v>15227</v>
      </c>
      <c r="T91" s="11">
        <v>15259</v>
      </c>
      <c r="U91" s="11">
        <v>15388</v>
      </c>
      <c r="V91" s="11">
        <v>15342</v>
      </c>
      <c r="W91" s="11">
        <v>15314</v>
      </c>
      <c r="X91" s="11">
        <v>15395</v>
      </c>
      <c r="Y91" s="11">
        <v>15132</v>
      </c>
      <c r="Z91" s="11">
        <v>15122</v>
      </c>
      <c r="AA91" s="11">
        <v>15239</v>
      </c>
      <c r="AB91" s="11">
        <v>15260</v>
      </c>
      <c r="AC91" s="11">
        <v>15542</v>
      </c>
      <c r="AD91" s="11">
        <v>15471</v>
      </c>
      <c r="AE91" s="11">
        <v>15532</v>
      </c>
      <c r="AF91" s="11">
        <v>15542</v>
      </c>
      <c r="AG91" s="11">
        <v>15556</v>
      </c>
      <c r="AH91" s="11">
        <v>15540</v>
      </c>
      <c r="AI91" s="11">
        <v>15607</v>
      </c>
      <c r="AJ91" s="11">
        <v>16088</v>
      </c>
      <c r="AK91" s="11">
        <v>16082</v>
      </c>
      <c r="AL91" s="11">
        <v>16282</v>
      </c>
      <c r="AM91" s="11" t="e">
        <v>#N/A</v>
      </c>
      <c r="AN91" s="22">
        <v>37.770000000000003</v>
      </c>
      <c r="AO91" s="22">
        <v>38.03</v>
      </c>
      <c r="AP91" s="22">
        <v>38.6</v>
      </c>
      <c r="AQ91" s="22">
        <v>39.119999999999997</v>
      </c>
      <c r="AR91" s="22">
        <v>39.67</v>
      </c>
      <c r="AS91" s="22">
        <v>40.19</v>
      </c>
      <c r="AT91" s="22">
        <v>40.69</v>
      </c>
      <c r="AU91" s="22">
        <v>41.27</v>
      </c>
      <c r="AV91" s="22">
        <v>41.96</v>
      </c>
      <c r="AW91" s="22">
        <v>42.63</v>
      </c>
      <c r="AX91" s="22">
        <v>43.2</v>
      </c>
      <c r="AY91" s="22">
        <v>43.92</v>
      </c>
      <c r="AZ91" s="22">
        <v>44.52</v>
      </c>
      <c r="BA91" s="22">
        <v>45.15</v>
      </c>
      <c r="BB91" s="22">
        <v>45.75</v>
      </c>
      <c r="BC91" s="22">
        <v>45.78</v>
      </c>
      <c r="BD91" s="22">
        <v>46.32</v>
      </c>
      <c r="BE91" s="22">
        <v>46.54</v>
      </c>
      <c r="BF91" s="22">
        <v>47.05</v>
      </c>
      <c r="BG91" s="22">
        <v>47.3</v>
      </c>
      <c r="BH91" s="22">
        <v>47.64</v>
      </c>
      <c r="BI91" s="22">
        <v>47.74</v>
      </c>
      <c r="BJ91" s="22">
        <v>47.57</v>
      </c>
      <c r="BK91" s="22">
        <v>47.7</v>
      </c>
      <c r="BL91" s="22">
        <v>47.34</v>
      </c>
      <c r="BM91" s="22" t="e">
        <v>#N/A</v>
      </c>
      <c r="BN91" s="11">
        <v>456</v>
      </c>
      <c r="BO91" s="11">
        <v>485</v>
      </c>
      <c r="BP91" s="11">
        <v>493</v>
      </c>
      <c r="BQ91" s="11">
        <v>527</v>
      </c>
      <c r="BR91" s="11">
        <v>494</v>
      </c>
      <c r="BS91" s="11">
        <v>441</v>
      </c>
      <c r="BT91" s="11">
        <v>425</v>
      </c>
      <c r="BU91" s="11">
        <v>426</v>
      </c>
      <c r="BV91" s="11">
        <v>410</v>
      </c>
      <c r="BW91" s="11">
        <v>403</v>
      </c>
      <c r="BX91" s="11">
        <v>395</v>
      </c>
      <c r="BY91" s="11">
        <v>334</v>
      </c>
      <c r="BZ91" s="11">
        <v>347</v>
      </c>
      <c r="CA91" s="11">
        <v>373</v>
      </c>
      <c r="CB91" s="11">
        <v>424</v>
      </c>
      <c r="CC91" s="11">
        <v>669</v>
      </c>
      <c r="CD91" s="11">
        <v>644</v>
      </c>
      <c r="CE91" s="11">
        <v>706</v>
      </c>
      <c r="CF91" s="11">
        <v>760</v>
      </c>
      <c r="CG91" s="11">
        <v>753</v>
      </c>
      <c r="CH91" s="11">
        <v>768</v>
      </c>
      <c r="CI91" s="11">
        <v>786</v>
      </c>
      <c r="CJ91" s="11">
        <v>1045</v>
      </c>
      <c r="CK91" s="11">
        <v>1042</v>
      </c>
      <c r="CL91" s="11">
        <v>1101</v>
      </c>
      <c r="CM91" s="11" t="e">
        <v>#N/A</v>
      </c>
      <c r="CN91" s="11">
        <v>171</v>
      </c>
      <c r="CO91" s="11">
        <v>170</v>
      </c>
      <c r="CP91" s="11">
        <v>133</v>
      </c>
      <c r="CQ91" s="11">
        <v>158</v>
      </c>
      <c r="CR91" s="11">
        <v>147</v>
      </c>
      <c r="CS91" s="11">
        <v>130</v>
      </c>
      <c r="CT91" s="11">
        <v>144</v>
      </c>
      <c r="CU91" s="11">
        <v>118</v>
      </c>
      <c r="CV91" s="11">
        <v>145</v>
      </c>
      <c r="CW91" s="11">
        <v>137</v>
      </c>
      <c r="CX91" s="11">
        <v>147</v>
      </c>
      <c r="CY91" s="11">
        <v>119</v>
      </c>
      <c r="CZ91">
        <v>132</v>
      </c>
      <c r="DA91" s="11">
        <v>123</v>
      </c>
      <c r="DB91">
        <v>125</v>
      </c>
      <c r="DC91" s="11">
        <v>155</v>
      </c>
      <c r="DD91" s="11">
        <v>134</v>
      </c>
      <c r="DE91" s="11">
        <v>144</v>
      </c>
      <c r="DF91" s="11">
        <v>154</v>
      </c>
      <c r="DG91" s="11">
        <v>132</v>
      </c>
      <c r="DH91" s="11">
        <v>153</v>
      </c>
      <c r="DI91" s="11">
        <v>164</v>
      </c>
      <c r="DJ91" s="11">
        <v>127</v>
      </c>
      <c r="DK91" s="11">
        <v>126</v>
      </c>
      <c r="DL91" s="11">
        <v>142</v>
      </c>
      <c r="DM91" s="11" t="e">
        <v>#N/A</v>
      </c>
      <c r="DN91" s="11">
        <v>114</v>
      </c>
      <c r="DO91" s="11">
        <v>119</v>
      </c>
      <c r="DP91" s="11">
        <v>97</v>
      </c>
      <c r="DQ91" s="11">
        <v>95</v>
      </c>
      <c r="DR91" s="11">
        <v>110</v>
      </c>
      <c r="DS91" s="11">
        <v>132</v>
      </c>
      <c r="DT91" s="11">
        <v>126</v>
      </c>
      <c r="DU91" s="11">
        <v>97</v>
      </c>
      <c r="DV91" s="11">
        <v>108</v>
      </c>
      <c r="DW91" s="11">
        <v>126</v>
      </c>
      <c r="DX91" s="11">
        <v>106</v>
      </c>
      <c r="DY91" s="11">
        <v>139</v>
      </c>
      <c r="DZ91" s="11">
        <v>122</v>
      </c>
      <c r="EA91" s="11">
        <v>116</v>
      </c>
      <c r="EB91" s="11">
        <v>129</v>
      </c>
      <c r="EC91" s="11">
        <v>137</v>
      </c>
      <c r="ED91" s="11">
        <v>125</v>
      </c>
      <c r="EE91" s="11">
        <v>147</v>
      </c>
      <c r="EF91" s="11">
        <v>133</v>
      </c>
      <c r="EG91" s="11">
        <v>138</v>
      </c>
      <c r="EH91" s="11">
        <v>130</v>
      </c>
      <c r="EI91" s="11">
        <v>141</v>
      </c>
      <c r="EJ91" s="11">
        <v>163</v>
      </c>
      <c r="EK91" s="11">
        <v>165</v>
      </c>
      <c r="EL91" s="11">
        <v>155</v>
      </c>
      <c r="EM91" s="11" t="e">
        <v>#N/A</v>
      </c>
      <c r="EN91" s="11">
        <v>745</v>
      </c>
      <c r="EO91" s="11">
        <v>752</v>
      </c>
      <c r="EP91" s="11">
        <v>699</v>
      </c>
      <c r="EQ91" s="11">
        <v>718</v>
      </c>
      <c r="ER91" s="11">
        <v>628</v>
      </c>
      <c r="ES91" s="11">
        <v>658</v>
      </c>
      <c r="ET91" s="11">
        <v>550</v>
      </c>
      <c r="EU91" s="11">
        <v>649</v>
      </c>
      <c r="EV91" s="11">
        <v>535</v>
      </c>
      <c r="EW91" s="11">
        <v>565</v>
      </c>
      <c r="EX91" s="11">
        <v>594</v>
      </c>
      <c r="EY91" s="11">
        <v>604</v>
      </c>
      <c r="EZ91" s="11">
        <v>620</v>
      </c>
      <c r="FA91" s="11">
        <v>673</v>
      </c>
      <c r="FB91" s="11">
        <v>675</v>
      </c>
      <c r="FC91" s="11">
        <v>949</v>
      </c>
      <c r="FD91" s="11">
        <v>664</v>
      </c>
      <c r="FE91" s="11">
        <v>762</v>
      </c>
      <c r="FF91" s="11">
        <v>616</v>
      </c>
      <c r="FG91" s="11">
        <v>615</v>
      </c>
      <c r="FH91" s="11">
        <v>624</v>
      </c>
      <c r="FI91" s="11">
        <v>611</v>
      </c>
      <c r="FJ91" s="11">
        <v>918</v>
      </c>
      <c r="FK91" s="11">
        <v>785</v>
      </c>
      <c r="FL91" s="11">
        <v>991</v>
      </c>
      <c r="FM91" s="11" t="e">
        <v>#N/A</v>
      </c>
      <c r="FN91" s="11">
        <v>568</v>
      </c>
      <c r="FO91" s="11">
        <v>523</v>
      </c>
      <c r="FP91" s="11">
        <v>587</v>
      </c>
      <c r="FQ91" s="11">
        <v>563</v>
      </c>
      <c r="FR91" s="11">
        <v>577</v>
      </c>
      <c r="FS91" s="11">
        <v>558</v>
      </c>
      <c r="FT91" s="11">
        <v>536</v>
      </c>
      <c r="FU91" s="11">
        <v>541</v>
      </c>
      <c r="FV91" s="11">
        <v>618</v>
      </c>
      <c r="FW91" s="11">
        <v>605</v>
      </c>
      <c r="FX91" s="11">
        <v>554</v>
      </c>
      <c r="FY91" s="11">
        <v>612</v>
      </c>
      <c r="FZ91" s="11">
        <v>640</v>
      </c>
      <c r="GA91" s="11">
        <v>568</v>
      </c>
      <c r="GB91" s="11">
        <v>656</v>
      </c>
      <c r="GC91" s="11">
        <v>687</v>
      </c>
      <c r="GD91" s="11">
        <v>747</v>
      </c>
      <c r="GE91" s="11">
        <v>728</v>
      </c>
      <c r="GF91" s="11">
        <v>630</v>
      </c>
      <c r="GG91" s="11">
        <v>594</v>
      </c>
      <c r="GH91" s="11">
        <v>653</v>
      </c>
      <c r="GI91" s="11">
        <v>569</v>
      </c>
      <c r="GJ91" s="11">
        <v>613</v>
      </c>
      <c r="GK91" s="11">
        <v>754</v>
      </c>
      <c r="GL91" s="11">
        <v>782</v>
      </c>
      <c r="GM91" s="11" t="e">
        <v>#N/A</v>
      </c>
      <c r="GN91">
        <v>16074</v>
      </c>
      <c r="GO91">
        <v>16071</v>
      </c>
      <c r="GP91">
        <v>16072</v>
      </c>
      <c r="GQ91">
        <v>16082</v>
      </c>
      <c r="GR91">
        <v>16086</v>
      </c>
      <c r="GS91">
        <v>16079</v>
      </c>
      <c r="GT91">
        <v>16078</v>
      </c>
      <c r="GU91">
        <v>16072</v>
      </c>
      <c r="GV91">
        <v>16069</v>
      </c>
      <c r="GW91">
        <v>16063</v>
      </c>
      <c r="GX91">
        <v>16054</v>
      </c>
      <c r="GY91">
        <v>16035</v>
      </c>
      <c r="GZ91">
        <v>16009</v>
      </c>
      <c r="HA91">
        <v>15984</v>
      </c>
      <c r="HB91">
        <v>15946</v>
      </c>
      <c r="HC91">
        <v>15901</v>
      </c>
      <c r="HD91">
        <v>15847</v>
      </c>
      <c r="HE91">
        <v>15799</v>
      </c>
      <c r="HF91">
        <v>15749</v>
      </c>
      <c r="HG91">
        <v>15695</v>
      </c>
      <c r="HH91">
        <v>15642</v>
      </c>
      <c r="HI91">
        <v>15585</v>
      </c>
      <c r="HJ91">
        <v>15529</v>
      </c>
      <c r="HK91">
        <v>15481</v>
      </c>
      <c r="HL91">
        <v>15421</v>
      </c>
      <c r="HM91">
        <v>15370</v>
      </c>
      <c r="HN91">
        <v>15312</v>
      </c>
      <c r="HO91">
        <v>47.78</v>
      </c>
      <c r="HP91">
        <v>47.88</v>
      </c>
      <c r="HQ91">
        <v>47.85</v>
      </c>
      <c r="HR91">
        <v>47.94</v>
      </c>
      <c r="HS91">
        <v>48.06</v>
      </c>
      <c r="HT91">
        <v>48.1</v>
      </c>
      <c r="HU91">
        <v>48.17</v>
      </c>
      <c r="HV91">
        <v>48.25</v>
      </c>
      <c r="HW91">
        <v>48.3</v>
      </c>
      <c r="HX91">
        <v>48.43</v>
      </c>
      <c r="HY91">
        <v>48.58</v>
      </c>
      <c r="HZ91">
        <v>48.72</v>
      </c>
      <c r="IA91">
        <v>48.88</v>
      </c>
      <c r="IB91">
        <v>49.02</v>
      </c>
      <c r="IC91">
        <v>49.19</v>
      </c>
      <c r="ID91">
        <v>49.36</v>
      </c>
      <c r="IE91">
        <v>49.52</v>
      </c>
      <c r="IF91">
        <v>49.64</v>
      </c>
      <c r="IG91">
        <v>49.75</v>
      </c>
      <c r="IH91">
        <v>49.88</v>
      </c>
      <c r="II91">
        <v>49.97</v>
      </c>
      <c r="IJ91">
        <v>50.03</v>
      </c>
      <c r="IK91">
        <v>50.06</v>
      </c>
      <c r="IL91">
        <v>50.15</v>
      </c>
      <c r="IM91">
        <v>50.19</v>
      </c>
      <c r="IN91">
        <v>50.24</v>
      </c>
      <c r="IO91">
        <v>50.26</v>
      </c>
      <c r="IP91">
        <v>132</v>
      </c>
      <c r="IQ91">
        <v>132</v>
      </c>
      <c r="IR91">
        <v>131</v>
      </c>
      <c r="IS91">
        <v>130</v>
      </c>
      <c r="IT91">
        <v>128</v>
      </c>
      <c r="IU91">
        <v>126</v>
      </c>
      <c r="IV91">
        <v>124</v>
      </c>
      <c r="IW91">
        <v>122</v>
      </c>
      <c r="IX91">
        <v>121</v>
      </c>
      <c r="IY91">
        <v>120</v>
      </c>
      <c r="IZ91">
        <v>119</v>
      </c>
      <c r="JA91">
        <v>117</v>
      </c>
      <c r="JB91">
        <v>116</v>
      </c>
      <c r="JC91">
        <v>115</v>
      </c>
      <c r="JD91">
        <v>113</v>
      </c>
      <c r="JE91">
        <v>113</v>
      </c>
      <c r="JF91">
        <v>111</v>
      </c>
      <c r="JG91">
        <v>111</v>
      </c>
      <c r="JH91">
        <v>111</v>
      </c>
      <c r="JI91">
        <v>111</v>
      </c>
      <c r="JJ91">
        <v>111</v>
      </c>
      <c r="JK91">
        <v>111</v>
      </c>
      <c r="JL91">
        <v>112</v>
      </c>
      <c r="JM91">
        <v>113</v>
      </c>
      <c r="JN91">
        <v>113</v>
      </c>
      <c r="JO91">
        <v>113</v>
      </c>
      <c r="JP91">
        <v>115</v>
      </c>
      <c r="JQ91">
        <v>167</v>
      </c>
      <c r="JR91">
        <v>164</v>
      </c>
      <c r="JS91">
        <v>167</v>
      </c>
      <c r="JT91">
        <v>166</v>
      </c>
      <c r="JU91">
        <v>165</v>
      </c>
      <c r="JV91">
        <v>174</v>
      </c>
      <c r="JW91">
        <v>166</v>
      </c>
      <c r="JX91">
        <v>174</v>
      </c>
      <c r="JY91">
        <v>175</v>
      </c>
      <c r="JZ91">
        <v>169</v>
      </c>
      <c r="KA91">
        <v>175</v>
      </c>
      <c r="KB91">
        <v>177</v>
      </c>
      <c r="KC91">
        <v>177</v>
      </c>
      <c r="KD91">
        <v>182</v>
      </c>
      <c r="KE91">
        <v>185</v>
      </c>
      <c r="KF91">
        <v>192</v>
      </c>
      <c r="KG91">
        <v>196</v>
      </c>
      <c r="KH91">
        <v>194</v>
      </c>
      <c r="KI91">
        <v>195</v>
      </c>
      <c r="KJ91">
        <v>201</v>
      </c>
      <c r="KK91">
        <v>203</v>
      </c>
      <c r="KL91">
        <v>212</v>
      </c>
      <c r="KM91">
        <v>210</v>
      </c>
      <c r="KN91">
        <v>208</v>
      </c>
      <c r="KO91">
        <v>215</v>
      </c>
      <c r="KP91">
        <v>211</v>
      </c>
      <c r="KQ91">
        <v>217</v>
      </c>
      <c r="KR91">
        <v>27</v>
      </c>
      <c r="KS91">
        <v>29</v>
      </c>
      <c r="KT91">
        <v>37</v>
      </c>
      <c r="KU91">
        <v>46</v>
      </c>
      <c r="KV91">
        <v>41</v>
      </c>
      <c r="KW91">
        <v>41</v>
      </c>
      <c r="KX91">
        <v>41</v>
      </c>
      <c r="KY91">
        <v>46</v>
      </c>
      <c r="KZ91">
        <v>51</v>
      </c>
      <c r="LA91">
        <v>43</v>
      </c>
      <c r="LB91">
        <v>47</v>
      </c>
      <c r="LC91">
        <v>41</v>
      </c>
      <c r="LD91">
        <v>35</v>
      </c>
      <c r="LE91">
        <v>42</v>
      </c>
      <c r="LF91">
        <v>34</v>
      </c>
      <c r="LG91">
        <v>34</v>
      </c>
      <c r="LH91">
        <v>31</v>
      </c>
      <c r="LI91">
        <v>35</v>
      </c>
      <c r="LJ91">
        <v>34</v>
      </c>
      <c r="LK91">
        <v>36</v>
      </c>
      <c r="LL91">
        <v>39</v>
      </c>
      <c r="LM91">
        <v>44</v>
      </c>
      <c r="LN91">
        <v>42</v>
      </c>
      <c r="LO91">
        <v>47</v>
      </c>
      <c r="LP91">
        <v>42</v>
      </c>
      <c r="LQ91">
        <v>47</v>
      </c>
      <c r="LR91">
        <v>44</v>
      </c>
    </row>
    <row r="92" spans="2:330" x14ac:dyDescent="0.35">
      <c r="B92" s="2" t="s">
        <v>95</v>
      </c>
      <c r="C92" s="1" t="s">
        <v>404</v>
      </c>
      <c r="D92" s="1" t="s">
        <v>206</v>
      </c>
      <c r="E92" s="1">
        <v>5570020</v>
      </c>
      <c r="F92" s="11">
        <v>14589</v>
      </c>
      <c r="G92" s="11">
        <v>15801</v>
      </c>
      <c r="H92" s="11">
        <v>18257</v>
      </c>
      <c r="I92" s="11">
        <v>19192</v>
      </c>
      <c r="J92" t="e">
        <v>#N/A</v>
      </c>
      <c r="K92" t="e">
        <v>#N/A</v>
      </c>
      <c r="L92" s="11">
        <v>447</v>
      </c>
      <c r="M92" s="11">
        <v>810</v>
      </c>
      <c r="N92" s="11">
        <v>20742</v>
      </c>
      <c r="O92" s="11">
        <v>20786</v>
      </c>
      <c r="P92" s="11">
        <v>20741</v>
      </c>
      <c r="Q92" s="11">
        <v>20724</v>
      </c>
      <c r="R92" s="11">
        <v>20671</v>
      </c>
      <c r="S92" s="11">
        <v>20501</v>
      </c>
      <c r="T92" s="11">
        <v>20437</v>
      </c>
      <c r="U92" s="11">
        <v>20322</v>
      </c>
      <c r="V92" s="11">
        <v>20178</v>
      </c>
      <c r="W92" s="11">
        <v>19949</v>
      </c>
      <c r="X92" s="11">
        <v>19701</v>
      </c>
      <c r="Y92" s="11">
        <v>19614</v>
      </c>
      <c r="Z92" s="11">
        <v>19558</v>
      </c>
      <c r="AA92" s="11">
        <v>19526</v>
      </c>
      <c r="AB92" s="11">
        <v>19519</v>
      </c>
      <c r="AC92" s="11">
        <v>20037</v>
      </c>
      <c r="AD92" s="11">
        <v>19973</v>
      </c>
      <c r="AE92" s="11">
        <v>19841</v>
      </c>
      <c r="AF92" s="11">
        <v>19829</v>
      </c>
      <c r="AG92" s="11">
        <v>19810</v>
      </c>
      <c r="AH92" s="11">
        <v>19554</v>
      </c>
      <c r="AI92" s="11">
        <v>19639</v>
      </c>
      <c r="AJ92" s="11">
        <v>19646</v>
      </c>
      <c r="AK92" s="11">
        <v>19701</v>
      </c>
      <c r="AL92" s="11">
        <v>19841</v>
      </c>
      <c r="AM92" s="11" t="e">
        <v>#N/A</v>
      </c>
      <c r="AN92" s="22">
        <v>38.93</v>
      </c>
      <c r="AO92" s="22">
        <v>39.380000000000003</v>
      </c>
      <c r="AP92" s="22">
        <v>39.94</v>
      </c>
      <c r="AQ92" s="22">
        <v>40.47</v>
      </c>
      <c r="AR92" s="22">
        <v>41</v>
      </c>
      <c r="AS92" s="22">
        <v>41.59</v>
      </c>
      <c r="AT92" s="22">
        <v>42.16</v>
      </c>
      <c r="AU92" s="22">
        <v>42.72</v>
      </c>
      <c r="AV92" s="22">
        <v>43.21</v>
      </c>
      <c r="AW92" s="22">
        <v>43.77</v>
      </c>
      <c r="AX92" s="22">
        <v>44.45</v>
      </c>
      <c r="AY92" s="22">
        <v>45.63</v>
      </c>
      <c r="AZ92" s="22">
        <v>46.06</v>
      </c>
      <c r="BA92" s="22">
        <v>46.46</v>
      </c>
      <c r="BB92" s="22">
        <v>46.79</v>
      </c>
      <c r="BC92" s="22">
        <v>46.54</v>
      </c>
      <c r="BD92" s="22">
        <v>47.03</v>
      </c>
      <c r="BE92" s="22">
        <v>47.51</v>
      </c>
      <c r="BF92" s="22">
        <v>47.59</v>
      </c>
      <c r="BG92" s="22">
        <v>47.7</v>
      </c>
      <c r="BH92" s="22">
        <v>48.1</v>
      </c>
      <c r="BI92" s="22">
        <v>47.86</v>
      </c>
      <c r="BJ92" s="22">
        <v>47.95</v>
      </c>
      <c r="BK92" s="22">
        <v>47.51</v>
      </c>
      <c r="BL92" s="22">
        <v>47.36</v>
      </c>
      <c r="BM92" s="22" t="e">
        <v>#N/A</v>
      </c>
      <c r="BN92" s="11">
        <v>1281</v>
      </c>
      <c r="BO92" s="11">
        <v>1298</v>
      </c>
      <c r="BP92" s="11">
        <v>1306</v>
      </c>
      <c r="BQ92" s="11">
        <v>1285</v>
      </c>
      <c r="BR92" s="11">
        <v>1255</v>
      </c>
      <c r="BS92" s="11">
        <v>1196</v>
      </c>
      <c r="BT92" s="11">
        <v>1164</v>
      </c>
      <c r="BU92" s="11">
        <v>1145</v>
      </c>
      <c r="BV92" s="11">
        <v>1099</v>
      </c>
      <c r="BW92" s="11">
        <v>1054</v>
      </c>
      <c r="BX92" s="11">
        <v>1007</v>
      </c>
      <c r="BY92" s="11">
        <v>770</v>
      </c>
      <c r="BZ92" s="11">
        <v>846</v>
      </c>
      <c r="CA92" s="11">
        <v>913</v>
      </c>
      <c r="CB92" s="11">
        <v>1037</v>
      </c>
      <c r="CC92" s="11">
        <v>1580</v>
      </c>
      <c r="CD92" s="11">
        <v>1610</v>
      </c>
      <c r="CE92" s="11">
        <v>1672</v>
      </c>
      <c r="CF92" s="11">
        <v>1788</v>
      </c>
      <c r="CG92" s="11">
        <v>1987</v>
      </c>
      <c r="CH92" s="11">
        <v>1803</v>
      </c>
      <c r="CI92" s="11">
        <v>1826</v>
      </c>
      <c r="CJ92" s="11">
        <v>2061</v>
      </c>
      <c r="CK92" s="11">
        <v>2243</v>
      </c>
      <c r="CL92" s="11">
        <v>2370</v>
      </c>
      <c r="CM92" s="11" t="e">
        <v>#N/A</v>
      </c>
      <c r="CN92" s="11">
        <v>209</v>
      </c>
      <c r="CO92" s="11">
        <v>234</v>
      </c>
      <c r="CP92" s="11">
        <v>198</v>
      </c>
      <c r="CQ92" s="11">
        <v>186</v>
      </c>
      <c r="CR92" s="11">
        <v>192</v>
      </c>
      <c r="CS92" s="11">
        <v>162</v>
      </c>
      <c r="CT92" s="11">
        <v>177</v>
      </c>
      <c r="CU92" s="11">
        <v>166</v>
      </c>
      <c r="CV92" s="11">
        <v>149</v>
      </c>
      <c r="CW92" s="11">
        <v>151</v>
      </c>
      <c r="CX92" s="11">
        <v>154</v>
      </c>
      <c r="CY92" s="11">
        <v>136</v>
      </c>
      <c r="CZ92">
        <v>133</v>
      </c>
      <c r="DA92" s="11">
        <v>154</v>
      </c>
      <c r="DB92">
        <v>154</v>
      </c>
      <c r="DC92" s="11">
        <v>176</v>
      </c>
      <c r="DD92" s="11">
        <v>170</v>
      </c>
      <c r="DE92" s="11">
        <v>157</v>
      </c>
      <c r="DF92" s="11">
        <v>201</v>
      </c>
      <c r="DG92" s="11">
        <v>172</v>
      </c>
      <c r="DH92" s="11">
        <v>142</v>
      </c>
      <c r="DI92" s="11">
        <v>214</v>
      </c>
      <c r="DJ92" s="11">
        <v>154</v>
      </c>
      <c r="DK92" s="11">
        <v>166</v>
      </c>
      <c r="DL92" s="11">
        <v>155</v>
      </c>
      <c r="DM92" s="11" t="e">
        <v>#N/A</v>
      </c>
      <c r="DN92" s="11">
        <v>197</v>
      </c>
      <c r="DO92" s="11">
        <v>180</v>
      </c>
      <c r="DP92" s="11">
        <v>194</v>
      </c>
      <c r="DQ92" s="11">
        <v>183</v>
      </c>
      <c r="DR92" s="11">
        <v>174</v>
      </c>
      <c r="DS92" s="11">
        <v>199</v>
      </c>
      <c r="DT92" s="11">
        <v>167</v>
      </c>
      <c r="DU92" s="11">
        <v>191</v>
      </c>
      <c r="DV92" s="11">
        <v>186</v>
      </c>
      <c r="DW92" s="11">
        <v>205</v>
      </c>
      <c r="DX92" s="11">
        <v>178</v>
      </c>
      <c r="DY92" s="11">
        <v>188</v>
      </c>
      <c r="DZ92" s="11">
        <v>206</v>
      </c>
      <c r="EA92" s="11">
        <v>206</v>
      </c>
      <c r="EB92" s="11">
        <v>200</v>
      </c>
      <c r="EC92" s="11">
        <v>202</v>
      </c>
      <c r="ED92" s="11">
        <v>179</v>
      </c>
      <c r="EE92" s="11">
        <v>237</v>
      </c>
      <c r="EF92" s="11">
        <v>238</v>
      </c>
      <c r="EG92" s="11">
        <v>230</v>
      </c>
      <c r="EH92" s="11">
        <v>202</v>
      </c>
      <c r="EI92" s="11">
        <v>229</v>
      </c>
      <c r="EJ92" s="11">
        <v>249</v>
      </c>
      <c r="EK92" s="11">
        <v>267</v>
      </c>
      <c r="EL92" s="11">
        <v>211</v>
      </c>
      <c r="EM92" s="11" t="e">
        <v>#N/A</v>
      </c>
      <c r="EN92" s="11">
        <v>936</v>
      </c>
      <c r="EO92" s="11">
        <v>833</v>
      </c>
      <c r="EP92" s="11">
        <v>799</v>
      </c>
      <c r="EQ92" s="11">
        <v>872</v>
      </c>
      <c r="ER92" s="11">
        <v>808</v>
      </c>
      <c r="ES92" s="11">
        <v>761</v>
      </c>
      <c r="ET92" s="11">
        <v>686</v>
      </c>
      <c r="EU92" s="11">
        <v>734</v>
      </c>
      <c r="EV92" s="11">
        <v>773</v>
      </c>
      <c r="EW92" s="11">
        <v>670</v>
      </c>
      <c r="EX92" s="11">
        <v>689</v>
      </c>
      <c r="EY92" s="11">
        <v>771</v>
      </c>
      <c r="EZ92" s="11">
        <v>816</v>
      </c>
      <c r="FA92" s="11">
        <v>884</v>
      </c>
      <c r="FB92" s="11">
        <v>997</v>
      </c>
      <c r="FC92" s="11">
        <v>1521</v>
      </c>
      <c r="FD92" s="11">
        <v>1065</v>
      </c>
      <c r="FE92" s="11">
        <v>1017</v>
      </c>
      <c r="FF92" s="11">
        <v>1222</v>
      </c>
      <c r="FG92" s="11">
        <v>1225</v>
      </c>
      <c r="FH92" s="11">
        <v>1192</v>
      </c>
      <c r="FI92" s="11">
        <v>1125</v>
      </c>
      <c r="FJ92" s="11">
        <v>1299</v>
      </c>
      <c r="FK92" s="11">
        <v>1171</v>
      </c>
      <c r="FL92" s="11">
        <v>1234</v>
      </c>
      <c r="FM92" s="11" t="e">
        <v>#N/A</v>
      </c>
      <c r="FN92" s="11">
        <v>862</v>
      </c>
      <c r="FO92" s="11">
        <v>843</v>
      </c>
      <c r="FP92" s="11">
        <v>848</v>
      </c>
      <c r="FQ92" s="11">
        <v>892</v>
      </c>
      <c r="FR92" s="11">
        <v>880</v>
      </c>
      <c r="FS92" s="11">
        <v>894</v>
      </c>
      <c r="FT92" s="11">
        <v>760</v>
      </c>
      <c r="FU92" s="11">
        <v>824</v>
      </c>
      <c r="FV92" s="11">
        <v>880</v>
      </c>
      <c r="FW92" s="11">
        <v>843</v>
      </c>
      <c r="FX92" s="11">
        <v>913</v>
      </c>
      <c r="FY92" s="11">
        <v>823</v>
      </c>
      <c r="FZ92" s="11">
        <v>808</v>
      </c>
      <c r="GA92" s="11">
        <v>873</v>
      </c>
      <c r="GB92" s="11">
        <v>966</v>
      </c>
      <c r="GC92" s="11">
        <v>982</v>
      </c>
      <c r="GD92" s="11">
        <v>1122</v>
      </c>
      <c r="GE92" s="11">
        <v>1079</v>
      </c>
      <c r="GF92" s="11">
        <v>1198</v>
      </c>
      <c r="GG92" s="11">
        <v>1188</v>
      </c>
      <c r="GH92" s="11">
        <v>1387</v>
      </c>
      <c r="GI92" s="11">
        <v>1032</v>
      </c>
      <c r="GJ92" s="11">
        <v>1088</v>
      </c>
      <c r="GK92" s="11">
        <v>1019</v>
      </c>
      <c r="GL92" s="11">
        <v>1040</v>
      </c>
      <c r="GM92" s="11" t="e">
        <v>#N/A</v>
      </c>
      <c r="GN92">
        <v>19654</v>
      </c>
      <c r="GO92">
        <v>19602</v>
      </c>
      <c r="GP92">
        <v>19533</v>
      </c>
      <c r="GQ92">
        <v>19464</v>
      </c>
      <c r="GR92">
        <v>19410</v>
      </c>
      <c r="GS92">
        <v>19354</v>
      </c>
      <c r="GT92">
        <v>19294</v>
      </c>
      <c r="GU92">
        <v>19239</v>
      </c>
      <c r="GV92">
        <v>19182</v>
      </c>
      <c r="GW92">
        <v>19130</v>
      </c>
      <c r="GX92">
        <v>19087</v>
      </c>
      <c r="GY92">
        <v>19013</v>
      </c>
      <c r="GZ92">
        <v>18940</v>
      </c>
      <c r="HA92">
        <v>18860</v>
      </c>
      <c r="HB92">
        <v>18776</v>
      </c>
      <c r="HC92">
        <v>18696</v>
      </c>
      <c r="HD92">
        <v>18608</v>
      </c>
      <c r="HE92">
        <v>18516</v>
      </c>
      <c r="HF92">
        <v>18426</v>
      </c>
      <c r="HG92">
        <v>18333</v>
      </c>
      <c r="HH92">
        <v>18243</v>
      </c>
      <c r="HI92">
        <v>18155</v>
      </c>
      <c r="HJ92">
        <v>18065</v>
      </c>
      <c r="HK92">
        <v>17975</v>
      </c>
      <c r="HL92">
        <v>17888</v>
      </c>
      <c r="HM92">
        <v>17802</v>
      </c>
      <c r="HN92">
        <v>17716</v>
      </c>
      <c r="HO92">
        <v>47.54</v>
      </c>
      <c r="HP92">
        <v>47.54</v>
      </c>
      <c r="HQ92">
        <v>47.46</v>
      </c>
      <c r="HR92">
        <v>47.42</v>
      </c>
      <c r="HS92">
        <v>47.51</v>
      </c>
      <c r="HT92">
        <v>47.64</v>
      </c>
      <c r="HU92">
        <v>47.74</v>
      </c>
      <c r="HV92">
        <v>47.86</v>
      </c>
      <c r="HW92">
        <v>47.93</v>
      </c>
      <c r="HX92">
        <v>48.1</v>
      </c>
      <c r="HY92">
        <v>48.19</v>
      </c>
      <c r="HZ92">
        <v>48.38</v>
      </c>
      <c r="IA92">
        <v>48.61</v>
      </c>
      <c r="IB92">
        <v>48.82</v>
      </c>
      <c r="IC92">
        <v>49.05</v>
      </c>
      <c r="ID92">
        <v>49.21</v>
      </c>
      <c r="IE92">
        <v>49.38</v>
      </c>
      <c r="IF92">
        <v>49.53</v>
      </c>
      <c r="IG92">
        <v>49.65</v>
      </c>
      <c r="IH92">
        <v>49.74</v>
      </c>
      <c r="II92">
        <v>49.82</v>
      </c>
      <c r="IJ92">
        <v>49.88</v>
      </c>
      <c r="IK92">
        <v>49.94</v>
      </c>
      <c r="IL92">
        <v>50.01</v>
      </c>
      <c r="IM92">
        <v>50.06</v>
      </c>
      <c r="IN92">
        <v>50.08</v>
      </c>
      <c r="IO92">
        <v>50.1</v>
      </c>
      <c r="IP92">
        <v>165</v>
      </c>
      <c r="IQ92">
        <v>159</v>
      </c>
      <c r="IR92">
        <v>154</v>
      </c>
      <c r="IS92">
        <v>152</v>
      </c>
      <c r="IT92">
        <v>149</v>
      </c>
      <c r="IU92">
        <v>147</v>
      </c>
      <c r="IV92">
        <v>146</v>
      </c>
      <c r="IW92">
        <v>144</v>
      </c>
      <c r="IX92">
        <v>142</v>
      </c>
      <c r="IY92">
        <v>140</v>
      </c>
      <c r="IZ92">
        <v>139</v>
      </c>
      <c r="JA92">
        <v>138</v>
      </c>
      <c r="JB92">
        <v>136</v>
      </c>
      <c r="JC92">
        <v>134</v>
      </c>
      <c r="JD92">
        <v>133</v>
      </c>
      <c r="JE92">
        <v>132</v>
      </c>
      <c r="JF92">
        <v>131</v>
      </c>
      <c r="JG92">
        <v>131</v>
      </c>
      <c r="JH92">
        <v>130</v>
      </c>
      <c r="JI92">
        <v>130</v>
      </c>
      <c r="JJ92">
        <v>130</v>
      </c>
      <c r="JK92">
        <v>130</v>
      </c>
      <c r="JL92">
        <v>132</v>
      </c>
      <c r="JM92">
        <v>132</v>
      </c>
      <c r="JN92">
        <v>134</v>
      </c>
      <c r="JO92">
        <v>134</v>
      </c>
      <c r="JP92">
        <v>134</v>
      </c>
      <c r="JQ92">
        <v>239</v>
      </c>
      <c r="JR92">
        <v>242</v>
      </c>
      <c r="JS92">
        <v>238</v>
      </c>
      <c r="JT92">
        <v>236</v>
      </c>
      <c r="JU92">
        <v>234</v>
      </c>
      <c r="JV92">
        <v>230</v>
      </c>
      <c r="JW92">
        <v>235</v>
      </c>
      <c r="JX92">
        <v>229</v>
      </c>
      <c r="JY92">
        <v>233</v>
      </c>
      <c r="JZ92">
        <v>230</v>
      </c>
      <c r="KA92">
        <v>225</v>
      </c>
      <c r="KB92">
        <v>227</v>
      </c>
      <c r="KC92">
        <v>228</v>
      </c>
      <c r="KD92">
        <v>231</v>
      </c>
      <c r="KE92">
        <v>233</v>
      </c>
      <c r="KF92">
        <v>235</v>
      </c>
      <c r="KG92">
        <v>238</v>
      </c>
      <c r="KH92">
        <v>241</v>
      </c>
      <c r="KI92">
        <v>242</v>
      </c>
      <c r="KJ92">
        <v>245</v>
      </c>
      <c r="KK92">
        <v>246</v>
      </c>
      <c r="KL92">
        <v>247</v>
      </c>
      <c r="KM92">
        <v>248</v>
      </c>
      <c r="KN92">
        <v>252</v>
      </c>
      <c r="KO92">
        <v>252</v>
      </c>
      <c r="KP92">
        <v>253</v>
      </c>
      <c r="KQ92">
        <v>250</v>
      </c>
      <c r="KR92">
        <v>27</v>
      </c>
      <c r="KS92">
        <v>31</v>
      </c>
      <c r="KT92">
        <v>15</v>
      </c>
      <c r="KU92">
        <v>15</v>
      </c>
      <c r="KV92">
        <v>31</v>
      </c>
      <c r="KW92">
        <v>27</v>
      </c>
      <c r="KX92">
        <v>29</v>
      </c>
      <c r="KY92">
        <v>30</v>
      </c>
      <c r="KZ92">
        <v>34</v>
      </c>
      <c r="LA92">
        <v>38</v>
      </c>
      <c r="LB92">
        <v>43</v>
      </c>
      <c r="LC92">
        <v>15</v>
      </c>
      <c r="LD92">
        <v>19</v>
      </c>
      <c r="LE92">
        <v>17</v>
      </c>
      <c r="LF92">
        <v>16</v>
      </c>
      <c r="LG92">
        <v>23</v>
      </c>
      <c r="LH92">
        <v>19</v>
      </c>
      <c r="LI92">
        <v>18</v>
      </c>
      <c r="LJ92">
        <v>22</v>
      </c>
      <c r="LK92">
        <v>22</v>
      </c>
      <c r="LL92">
        <v>26</v>
      </c>
      <c r="LM92">
        <v>29</v>
      </c>
      <c r="LN92">
        <v>26</v>
      </c>
      <c r="LO92">
        <v>30</v>
      </c>
      <c r="LP92">
        <v>31</v>
      </c>
      <c r="LQ92">
        <v>33</v>
      </c>
      <c r="LR92">
        <v>30</v>
      </c>
    </row>
    <row r="93" spans="2:330" x14ac:dyDescent="0.35">
      <c r="B93" s="2" t="s">
        <v>96</v>
      </c>
      <c r="C93" s="1" t="s">
        <v>405</v>
      </c>
      <c r="D93" s="1" t="s">
        <v>207</v>
      </c>
      <c r="E93" s="1">
        <v>5570024</v>
      </c>
      <c r="F93" s="11">
        <v>4131</v>
      </c>
      <c r="G93" s="11">
        <v>3753</v>
      </c>
      <c r="H93" s="11">
        <v>4517</v>
      </c>
      <c r="I93" s="11">
        <v>7445</v>
      </c>
      <c r="J93" t="e">
        <v>#N/A</v>
      </c>
      <c r="K93" t="e">
        <v>#N/A</v>
      </c>
      <c r="L93" s="11">
        <v>52</v>
      </c>
      <c r="M93" s="11">
        <v>89</v>
      </c>
      <c r="N93" s="11">
        <v>9078</v>
      </c>
      <c r="O93" s="11">
        <v>9219</v>
      </c>
      <c r="P93" s="11">
        <v>9422</v>
      </c>
      <c r="Q93" s="11">
        <v>9499</v>
      </c>
      <c r="R93" s="11">
        <v>9583</v>
      </c>
      <c r="S93" s="11">
        <v>9548</v>
      </c>
      <c r="T93" s="11">
        <v>9499</v>
      </c>
      <c r="U93" s="11">
        <v>9438</v>
      </c>
      <c r="V93" s="11">
        <v>9378</v>
      </c>
      <c r="W93" s="11">
        <v>9452</v>
      </c>
      <c r="X93" s="11">
        <v>9447</v>
      </c>
      <c r="Y93" s="11">
        <v>9320</v>
      </c>
      <c r="Z93" s="11">
        <v>9326</v>
      </c>
      <c r="AA93" s="11">
        <v>9391</v>
      </c>
      <c r="AB93" s="11">
        <v>9434</v>
      </c>
      <c r="AC93" s="11">
        <v>9583</v>
      </c>
      <c r="AD93" s="11">
        <v>9598</v>
      </c>
      <c r="AE93" s="11">
        <v>9691</v>
      </c>
      <c r="AF93" s="11">
        <v>9666</v>
      </c>
      <c r="AG93" s="11">
        <v>9678</v>
      </c>
      <c r="AH93" s="11">
        <v>9613</v>
      </c>
      <c r="AI93" s="11">
        <v>9634</v>
      </c>
      <c r="AJ93" s="11">
        <v>9727</v>
      </c>
      <c r="AK93" s="11">
        <v>9793</v>
      </c>
      <c r="AL93" s="11">
        <v>9772</v>
      </c>
      <c r="AM93" s="11" t="e">
        <v>#N/A</v>
      </c>
      <c r="AN93" s="22">
        <v>36.85</v>
      </c>
      <c r="AO93" s="22">
        <v>37.340000000000003</v>
      </c>
      <c r="AP93" s="22">
        <v>37.700000000000003</v>
      </c>
      <c r="AQ93" s="22">
        <v>38.43</v>
      </c>
      <c r="AR93" s="22">
        <v>38.880000000000003</v>
      </c>
      <c r="AS93" s="22">
        <v>39.68</v>
      </c>
      <c r="AT93" s="22">
        <v>40.49</v>
      </c>
      <c r="AU93" s="22">
        <v>41.29</v>
      </c>
      <c r="AV93" s="22">
        <v>41.91</v>
      </c>
      <c r="AW93" s="22">
        <v>42.37</v>
      </c>
      <c r="AX93" s="22">
        <v>42.93</v>
      </c>
      <c r="AY93" s="22">
        <v>44.16</v>
      </c>
      <c r="AZ93" s="22">
        <v>44.78</v>
      </c>
      <c r="BA93" s="22">
        <v>45.17</v>
      </c>
      <c r="BB93" s="22">
        <v>45.76</v>
      </c>
      <c r="BC93" s="22">
        <v>45.87</v>
      </c>
      <c r="BD93" s="22">
        <v>46.35</v>
      </c>
      <c r="BE93" s="22">
        <v>46.47</v>
      </c>
      <c r="BF93" s="22">
        <v>46.88</v>
      </c>
      <c r="BG93" s="22">
        <v>47.01</v>
      </c>
      <c r="BH93" s="22">
        <v>47.39</v>
      </c>
      <c r="BI93" s="22">
        <v>47.56</v>
      </c>
      <c r="BJ93" s="22">
        <v>46.98</v>
      </c>
      <c r="BK93" s="22">
        <v>46.99</v>
      </c>
      <c r="BL93" s="22">
        <v>47.37</v>
      </c>
      <c r="BM93" s="22" t="e">
        <v>#N/A</v>
      </c>
      <c r="BN93" s="11">
        <v>365</v>
      </c>
      <c r="BO93" s="11">
        <v>344</v>
      </c>
      <c r="BP93" s="11">
        <v>366</v>
      </c>
      <c r="BQ93" s="11">
        <v>378</v>
      </c>
      <c r="BR93" s="11">
        <v>379</v>
      </c>
      <c r="BS93" s="11">
        <v>366</v>
      </c>
      <c r="BT93" s="11">
        <v>336</v>
      </c>
      <c r="BU93" s="11">
        <v>320</v>
      </c>
      <c r="BV93" s="11">
        <v>308</v>
      </c>
      <c r="BW93" s="11">
        <v>344</v>
      </c>
      <c r="BX93" s="11">
        <v>348</v>
      </c>
      <c r="BY93" s="11">
        <v>305</v>
      </c>
      <c r="BZ93" s="11">
        <v>369</v>
      </c>
      <c r="CA93" s="11">
        <v>440</v>
      </c>
      <c r="CB93" s="11">
        <v>461</v>
      </c>
      <c r="CC93" s="11">
        <v>666</v>
      </c>
      <c r="CD93" s="11">
        <v>658</v>
      </c>
      <c r="CE93" s="11">
        <v>691</v>
      </c>
      <c r="CF93" s="11">
        <v>714</v>
      </c>
      <c r="CG93" s="11">
        <v>705</v>
      </c>
      <c r="CH93" s="11">
        <v>676</v>
      </c>
      <c r="CI93" s="11">
        <v>650</v>
      </c>
      <c r="CJ93" s="11">
        <v>768</v>
      </c>
      <c r="CK93" s="11">
        <v>819</v>
      </c>
      <c r="CL93" s="11">
        <v>808</v>
      </c>
      <c r="CM93" s="11" t="e">
        <v>#N/A</v>
      </c>
      <c r="CN93" s="11">
        <v>98</v>
      </c>
      <c r="CO93" s="11">
        <v>92</v>
      </c>
      <c r="CP93" s="11">
        <v>100</v>
      </c>
      <c r="CQ93" s="11">
        <v>85</v>
      </c>
      <c r="CR93" s="11">
        <v>75</v>
      </c>
      <c r="CS93" s="11">
        <v>88</v>
      </c>
      <c r="CT93" s="11">
        <v>72</v>
      </c>
      <c r="CU93" s="11">
        <v>86</v>
      </c>
      <c r="CV93" s="11">
        <v>63</v>
      </c>
      <c r="CW93" s="11">
        <v>79</v>
      </c>
      <c r="CX93" s="11">
        <v>70</v>
      </c>
      <c r="CY93" s="11">
        <v>70</v>
      </c>
      <c r="CZ93">
        <v>68</v>
      </c>
      <c r="DA93" s="11">
        <v>71</v>
      </c>
      <c r="DB93">
        <v>84</v>
      </c>
      <c r="DC93" s="11">
        <v>77</v>
      </c>
      <c r="DD93" s="11">
        <v>97</v>
      </c>
      <c r="DE93" s="11">
        <v>71</v>
      </c>
      <c r="DF93" s="11">
        <v>79</v>
      </c>
      <c r="DG93" s="11">
        <v>98</v>
      </c>
      <c r="DH93" s="11">
        <v>95</v>
      </c>
      <c r="DI93" s="11">
        <v>99</v>
      </c>
      <c r="DJ93" s="11">
        <v>93</v>
      </c>
      <c r="DK93" s="11">
        <v>78</v>
      </c>
      <c r="DL93" s="11">
        <v>74</v>
      </c>
      <c r="DM93" s="11" t="e">
        <v>#N/A</v>
      </c>
      <c r="DN93" s="11">
        <v>70</v>
      </c>
      <c r="DO93" s="11">
        <v>52</v>
      </c>
      <c r="DP93" s="11">
        <v>66</v>
      </c>
      <c r="DQ93" s="11">
        <v>65</v>
      </c>
      <c r="DR93" s="11">
        <v>65</v>
      </c>
      <c r="DS93" s="11">
        <v>59</v>
      </c>
      <c r="DT93" s="11">
        <v>63</v>
      </c>
      <c r="DU93" s="11">
        <v>60</v>
      </c>
      <c r="DV93" s="11">
        <v>62</v>
      </c>
      <c r="DW93" s="11">
        <v>71</v>
      </c>
      <c r="DX93" s="11">
        <v>81</v>
      </c>
      <c r="DY93" s="11">
        <v>78</v>
      </c>
      <c r="DZ93" s="11">
        <v>68</v>
      </c>
      <c r="EA93" s="11">
        <v>85</v>
      </c>
      <c r="EB93" s="11">
        <v>79</v>
      </c>
      <c r="EC93" s="11">
        <v>74</v>
      </c>
      <c r="ED93" s="11">
        <v>81</v>
      </c>
      <c r="EE93" s="11">
        <v>82</v>
      </c>
      <c r="EF93" s="11">
        <v>101</v>
      </c>
      <c r="EG93" s="11">
        <v>80</v>
      </c>
      <c r="EH93" s="11">
        <v>91</v>
      </c>
      <c r="EI93" s="11">
        <v>71</v>
      </c>
      <c r="EJ93" s="11">
        <v>109</v>
      </c>
      <c r="EK93" s="11">
        <v>89</v>
      </c>
      <c r="EL93" s="11">
        <v>110</v>
      </c>
      <c r="EM93" s="11" t="e">
        <v>#N/A</v>
      </c>
      <c r="EN93" s="11">
        <v>496</v>
      </c>
      <c r="EO93" s="11">
        <v>473</v>
      </c>
      <c r="EP93" s="11">
        <v>562</v>
      </c>
      <c r="EQ93" s="11">
        <v>473</v>
      </c>
      <c r="ER93" s="11">
        <v>457</v>
      </c>
      <c r="ES93" s="11">
        <v>338</v>
      </c>
      <c r="ET93" s="11">
        <v>359</v>
      </c>
      <c r="EU93" s="11">
        <v>345</v>
      </c>
      <c r="EV93" s="11">
        <v>379</v>
      </c>
      <c r="EW93" s="11">
        <v>415</v>
      </c>
      <c r="EX93" s="11">
        <v>365</v>
      </c>
      <c r="EY93" s="11">
        <v>391</v>
      </c>
      <c r="EZ93" s="11">
        <v>532</v>
      </c>
      <c r="FA93" s="11">
        <v>569</v>
      </c>
      <c r="FB93" s="11">
        <v>507</v>
      </c>
      <c r="FC93" s="11">
        <v>642</v>
      </c>
      <c r="FD93" s="11">
        <v>494</v>
      </c>
      <c r="FE93" s="11">
        <v>543</v>
      </c>
      <c r="FF93" s="11">
        <v>479</v>
      </c>
      <c r="FG93" s="11">
        <v>426</v>
      </c>
      <c r="FH93" s="11">
        <v>418</v>
      </c>
      <c r="FI93" s="11">
        <v>414</v>
      </c>
      <c r="FJ93" s="11">
        <v>553</v>
      </c>
      <c r="FK93" s="11">
        <v>482</v>
      </c>
      <c r="FL93" s="11">
        <v>477</v>
      </c>
      <c r="FM93" s="11" t="e">
        <v>#N/A</v>
      </c>
      <c r="FN93" s="11">
        <v>414</v>
      </c>
      <c r="FO93" s="11">
        <v>372</v>
      </c>
      <c r="FP93" s="11">
        <v>393</v>
      </c>
      <c r="FQ93" s="11">
        <v>416</v>
      </c>
      <c r="FR93" s="11">
        <v>383</v>
      </c>
      <c r="FS93" s="11">
        <v>402</v>
      </c>
      <c r="FT93" s="11">
        <v>418</v>
      </c>
      <c r="FU93" s="11">
        <v>432</v>
      </c>
      <c r="FV93" s="11">
        <v>440</v>
      </c>
      <c r="FW93" s="11">
        <v>350</v>
      </c>
      <c r="FX93" s="11">
        <v>359</v>
      </c>
      <c r="FY93" s="11">
        <v>492</v>
      </c>
      <c r="FZ93" s="11">
        <v>527</v>
      </c>
      <c r="GA93" s="11">
        <v>491</v>
      </c>
      <c r="GB93" s="11">
        <v>471</v>
      </c>
      <c r="GC93" s="11">
        <v>497</v>
      </c>
      <c r="GD93" s="11">
        <v>495</v>
      </c>
      <c r="GE93" s="11">
        <v>441</v>
      </c>
      <c r="GF93" s="11">
        <v>481</v>
      </c>
      <c r="GG93" s="11">
        <v>426</v>
      </c>
      <c r="GH93" s="11">
        <v>473</v>
      </c>
      <c r="GI93" s="11">
        <v>418</v>
      </c>
      <c r="GJ93" s="11">
        <v>435</v>
      </c>
      <c r="GK93" s="11">
        <v>409</v>
      </c>
      <c r="GL93" s="11">
        <v>459</v>
      </c>
      <c r="GM93" s="11" t="e">
        <v>#N/A</v>
      </c>
      <c r="GN93">
        <v>9789</v>
      </c>
      <c r="GO93">
        <v>9790</v>
      </c>
      <c r="GP93">
        <v>9802</v>
      </c>
      <c r="GQ93">
        <v>9801</v>
      </c>
      <c r="GR93">
        <v>9800</v>
      </c>
      <c r="GS93">
        <v>9806</v>
      </c>
      <c r="GT93">
        <v>9814</v>
      </c>
      <c r="GU93">
        <v>9815</v>
      </c>
      <c r="GV93">
        <v>9816</v>
      </c>
      <c r="GW93">
        <v>9820</v>
      </c>
      <c r="GX93">
        <v>9813</v>
      </c>
      <c r="GY93">
        <v>9810</v>
      </c>
      <c r="GZ93">
        <v>9799</v>
      </c>
      <c r="HA93">
        <v>9788</v>
      </c>
      <c r="HB93">
        <v>9776</v>
      </c>
      <c r="HC93">
        <v>9760</v>
      </c>
      <c r="HD93">
        <v>9737</v>
      </c>
      <c r="HE93">
        <v>9706</v>
      </c>
      <c r="HF93">
        <v>9675</v>
      </c>
      <c r="HG93">
        <v>9644</v>
      </c>
      <c r="HH93">
        <v>9620</v>
      </c>
      <c r="HI93">
        <v>9588</v>
      </c>
      <c r="HJ93">
        <v>9557</v>
      </c>
      <c r="HK93">
        <v>9523</v>
      </c>
      <c r="HL93">
        <v>9494</v>
      </c>
      <c r="HM93">
        <v>9463</v>
      </c>
      <c r="HN93">
        <v>9433</v>
      </c>
      <c r="HO93">
        <v>47.23</v>
      </c>
      <c r="HP93">
        <v>47.32</v>
      </c>
      <c r="HQ93">
        <v>47.41</v>
      </c>
      <c r="HR93">
        <v>47.5</v>
      </c>
      <c r="HS93">
        <v>47.62</v>
      </c>
      <c r="HT93">
        <v>47.77</v>
      </c>
      <c r="HU93">
        <v>47.89</v>
      </c>
      <c r="HV93">
        <v>48</v>
      </c>
      <c r="HW93">
        <v>48.1</v>
      </c>
      <c r="HX93">
        <v>48.23</v>
      </c>
      <c r="HY93">
        <v>48.37</v>
      </c>
      <c r="HZ93">
        <v>48.54</v>
      </c>
      <c r="IA93">
        <v>48.71</v>
      </c>
      <c r="IB93">
        <v>48.83</v>
      </c>
      <c r="IC93">
        <v>48.96</v>
      </c>
      <c r="ID93">
        <v>49.12</v>
      </c>
      <c r="IE93">
        <v>49.25</v>
      </c>
      <c r="IF93">
        <v>49.37</v>
      </c>
      <c r="IG93">
        <v>49.49</v>
      </c>
      <c r="IH93">
        <v>49.54</v>
      </c>
      <c r="II93">
        <v>49.63</v>
      </c>
      <c r="IJ93">
        <v>49.72</v>
      </c>
      <c r="IK93">
        <v>49.82</v>
      </c>
      <c r="IL93">
        <v>49.9</v>
      </c>
      <c r="IM93">
        <v>50</v>
      </c>
      <c r="IN93">
        <v>50.06</v>
      </c>
      <c r="IO93">
        <v>50.14</v>
      </c>
      <c r="IP93">
        <v>84</v>
      </c>
      <c r="IQ93">
        <v>86</v>
      </c>
      <c r="IR93">
        <v>89</v>
      </c>
      <c r="IS93">
        <v>89</v>
      </c>
      <c r="IT93">
        <v>86</v>
      </c>
      <c r="IU93">
        <v>87</v>
      </c>
      <c r="IV93">
        <v>86</v>
      </c>
      <c r="IW93">
        <v>84</v>
      </c>
      <c r="IX93">
        <v>83</v>
      </c>
      <c r="IY93">
        <v>82</v>
      </c>
      <c r="IZ93">
        <v>80</v>
      </c>
      <c r="JA93">
        <v>80</v>
      </c>
      <c r="JB93">
        <v>78</v>
      </c>
      <c r="JC93">
        <v>77</v>
      </c>
      <c r="JD93">
        <v>76</v>
      </c>
      <c r="JE93">
        <v>74</v>
      </c>
      <c r="JF93">
        <v>74</v>
      </c>
      <c r="JG93">
        <v>72</v>
      </c>
      <c r="JH93">
        <v>72</v>
      </c>
      <c r="JI93">
        <v>72</v>
      </c>
      <c r="JJ93">
        <v>72</v>
      </c>
      <c r="JK93">
        <v>72</v>
      </c>
      <c r="JL93">
        <v>72</v>
      </c>
      <c r="JM93">
        <v>72</v>
      </c>
      <c r="JN93">
        <v>72</v>
      </c>
      <c r="JO93">
        <v>74</v>
      </c>
      <c r="JP93">
        <v>74</v>
      </c>
      <c r="JQ93">
        <v>98</v>
      </c>
      <c r="JR93">
        <v>106</v>
      </c>
      <c r="JS93">
        <v>99</v>
      </c>
      <c r="JT93">
        <v>108</v>
      </c>
      <c r="JU93">
        <v>109</v>
      </c>
      <c r="JV93">
        <v>109</v>
      </c>
      <c r="JW93">
        <v>108</v>
      </c>
      <c r="JX93">
        <v>113</v>
      </c>
      <c r="JY93">
        <v>113</v>
      </c>
      <c r="JZ93">
        <v>113</v>
      </c>
      <c r="KA93">
        <v>114</v>
      </c>
      <c r="KB93">
        <v>118</v>
      </c>
      <c r="KC93">
        <v>117</v>
      </c>
      <c r="KD93">
        <v>116</v>
      </c>
      <c r="KE93">
        <v>125</v>
      </c>
      <c r="KF93">
        <v>119</v>
      </c>
      <c r="KG93">
        <v>122</v>
      </c>
      <c r="KH93">
        <v>126</v>
      </c>
      <c r="KI93">
        <v>125</v>
      </c>
      <c r="KJ93">
        <v>128</v>
      </c>
      <c r="KK93">
        <v>125</v>
      </c>
      <c r="KL93">
        <v>130</v>
      </c>
      <c r="KM93">
        <v>128</v>
      </c>
      <c r="KN93">
        <v>133</v>
      </c>
      <c r="KO93">
        <v>131</v>
      </c>
      <c r="KP93">
        <v>130</v>
      </c>
      <c r="KQ93">
        <v>130</v>
      </c>
      <c r="KR93">
        <v>10</v>
      </c>
      <c r="KS93">
        <v>21</v>
      </c>
      <c r="KT93">
        <v>22</v>
      </c>
      <c r="KU93">
        <v>18</v>
      </c>
      <c r="KV93">
        <v>22</v>
      </c>
      <c r="KW93">
        <v>28</v>
      </c>
      <c r="KX93">
        <v>30</v>
      </c>
      <c r="KY93">
        <v>30</v>
      </c>
      <c r="KZ93">
        <v>31</v>
      </c>
      <c r="LA93">
        <v>35</v>
      </c>
      <c r="LB93">
        <v>27</v>
      </c>
      <c r="LC93">
        <v>35</v>
      </c>
      <c r="LD93">
        <v>28</v>
      </c>
      <c r="LE93">
        <v>28</v>
      </c>
      <c r="LF93">
        <v>37</v>
      </c>
      <c r="LG93">
        <v>29</v>
      </c>
      <c r="LH93">
        <v>25</v>
      </c>
      <c r="LI93">
        <v>23</v>
      </c>
      <c r="LJ93">
        <v>22</v>
      </c>
      <c r="LK93">
        <v>25</v>
      </c>
      <c r="LL93">
        <v>29</v>
      </c>
      <c r="LM93">
        <v>26</v>
      </c>
      <c r="LN93">
        <v>25</v>
      </c>
      <c r="LO93">
        <v>27</v>
      </c>
      <c r="LP93">
        <v>30</v>
      </c>
      <c r="LQ93">
        <v>25</v>
      </c>
      <c r="LR93">
        <v>26</v>
      </c>
    </row>
    <row r="94" spans="2:330" x14ac:dyDescent="0.35">
      <c r="B94" s="2" t="s">
        <v>97</v>
      </c>
      <c r="C94" s="1" t="s">
        <v>406</v>
      </c>
      <c r="D94" s="1" t="s">
        <v>208</v>
      </c>
      <c r="E94" s="1">
        <v>5570028</v>
      </c>
      <c r="F94" s="11">
        <v>19716</v>
      </c>
      <c r="G94" s="11">
        <v>21657</v>
      </c>
      <c r="H94" s="11">
        <v>24275</v>
      </c>
      <c r="I94" s="11">
        <v>27033</v>
      </c>
      <c r="J94" t="e">
        <v>#N/A</v>
      </c>
      <c r="K94" t="e">
        <v>#N/A</v>
      </c>
      <c r="L94" s="11">
        <v>871</v>
      </c>
      <c r="M94" s="11">
        <v>1437</v>
      </c>
      <c r="N94" s="11">
        <v>29227</v>
      </c>
      <c r="O94" s="11">
        <v>29406</v>
      </c>
      <c r="P94" s="11">
        <v>29469</v>
      </c>
      <c r="Q94" s="11">
        <v>29376</v>
      </c>
      <c r="R94" s="11">
        <v>29317</v>
      </c>
      <c r="S94" s="11">
        <v>29393</v>
      </c>
      <c r="T94" s="11">
        <v>29445</v>
      </c>
      <c r="U94" s="11">
        <v>29573</v>
      </c>
      <c r="V94" s="11">
        <v>29582</v>
      </c>
      <c r="W94" s="11">
        <v>29456</v>
      </c>
      <c r="X94" s="11">
        <v>29276</v>
      </c>
      <c r="Y94" s="11">
        <v>28877</v>
      </c>
      <c r="Z94" s="11">
        <v>28983</v>
      </c>
      <c r="AA94" s="11">
        <v>29014</v>
      </c>
      <c r="AB94" s="11">
        <v>28787</v>
      </c>
      <c r="AC94" s="11">
        <v>29299</v>
      </c>
      <c r="AD94" s="11">
        <v>29265</v>
      </c>
      <c r="AE94" s="11">
        <v>29209</v>
      </c>
      <c r="AF94" s="11">
        <v>29326</v>
      </c>
      <c r="AG94" s="11">
        <v>29238</v>
      </c>
      <c r="AH94" s="11">
        <v>29133</v>
      </c>
      <c r="AI94" s="11">
        <v>29210</v>
      </c>
      <c r="AJ94" s="11">
        <v>29913</v>
      </c>
      <c r="AK94" s="11">
        <v>30075</v>
      </c>
      <c r="AL94" s="11">
        <v>30129</v>
      </c>
      <c r="AM94" s="11" t="e">
        <v>#N/A</v>
      </c>
      <c r="AN94" s="22">
        <v>39.19</v>
      </c>
      <c r="AO94" s="22">
        <v>39.619999999999997</v>
      </c>
      <c r="AP94" s="22">
        <v>40.01</v>
      </c>
      <c r="AQ94" s="22">
        <v>40.57</v>
      </c>
      <c r="AR94" s="22">
        <v>40.96</v>
      </c>
      <c r="AS94" s="22">
        <v>41.43</v>
      </c>
      <c r="AT94" s="22">
        <v>41.89</v>
      </c>
      <c r="AU94" s="22">
        <v>42.31</v>
      </c>
      <c r="AV94" s="22">
        <v>42.79</v>
      </c>
      <c r="AW94" s="22">
        <v>43.28</v>
      </c>
      <c r="AX94" s="22">
        <v>43.72</v>
      </c>
      <c r="AY94" s="22">
        <v>44.8</v>
      </c>
      <c r="AZ94" s="22">
        <v>45.16</v>
      </c>
      <c r="BA94" s="22">
        <v>45.58</v>
      </c>
      <c r="BB94" s="22">
        <v>46.1</v>
      </c>
      <c r="BC94" s="22">
        <v>46.15</v>
      </c>
      <c r="BD94" s="22">
        <v>46.54</v>
      </c>
      <c r="BE94" s="22">
        <v>46.89</v>
      </c>
      <c r="BF94" s="22">
        <v>47.14</v>
      </c>
      <c r="BG94" s="22">
        <v>47.36</v>
      </c>
      <c r="BH94" s="22">
        <v>47.53</v>
      </c>
      <c r="BI94" s="22">
        <v>47.44</v>
      </c>
      <c r="BJ94" s="22">
        <v>46.8</v>
      </c>
      <c r="BK94" s="22">
        <v>46.9</v>
      </c>
      <c r="BL94" s="22">
        <v>46.72</v>
      </c>
      <c r="BM94" s="22" t="e">
        <v>#N/A</v>
      </c>
      <c r="BN94" s="11">
        <v>2515</v>
      </c>
      <c r="BO94" s="11">
        <v>2484</v>
      </c>
      <c r="BP94" s="11">
        <v>2465</v>
      </c>
      <c r="BQ94" s="11">
        <v>2431</v>
      </c>
      <c r="BR94" s="11">
        <v>2380</v>
      </c>
      <c r="BS94" s="11">
        <v>2334</v>
      </c>
      <c r="BT94" s="11">
        <v>2346</v>
      </c>
      <c r="BU94" s="11">
        <v>2400</v>
      </c>
      <c r="BV94" s="11">
        <v>2437</v>
      </c>
      <c r="BW94" s="11">
        <v>2450</v>
      </c>
      <c r="BX94" s="11">
        <v>2363</v>
      </c>
      <c r="BY94" s="11">
        <v>2110</v>
      </c>
      <c r="BZ94" s="11">
        <v>2332</v>
      </c>
      <c r="CA94" s="11">
        <v>2501</v>
      </c>
      <c r="CB94" s="11">
        <v>2477</v>
      </c>
      <c r="CC94" s="11">
        <v>3107</v>
      </c>
      <c r="CD94" s="11">
        <v>3339</v>
      </c>
      <c r="CE94" s="11">
        <v>3490</v>
      </c>
      <c r="CF94" s="11">
        <v>3677</v>
      </c>
      <c r="CG94" s="11">
        <v>3679</v>
      </c>
      <c r="CH94" s="11">
        <v>3606</v>
      </c>
      <c r="CI94" s="11">
        <v>3790</v>
      </c>
      <c r="CJ94" s="11">
        <v>4246</v>
      </c>
      <c r="CK94" s="11">
        <v>4587</v>
      </c>
      <c r="CL94" s="11">
        <v>4762</v>
      </c>
      <c r="CM94" s="11" t="e">
        <v>#N/A</v>
      </c>
      <c r="CN94" s="11">
        <v>302</v>
      </c>
      <c r="CO94" s="11">
        <v>305</v>
      </c>
      <c r="CP94" s="11">
        <v>295</v>
      </c>
      <c r="CQ94" s="11">
        <v>262</v>
      </c>
      <c r="CR94" s="11">
        <v>289</v>
      </c>
      <c r="CS94" s="11">
        <v>273</v>
      </c>
      <c r="CT94" s="11">
        <v>244</v>
      </c>
      <c r="CU94" s="11">
        <v>281</v>
      </c>
      <c r="CV94" s="11">
        <v>239</v>
      </c>
      <c r="CW94" s="11">
        <v>214</v>
      </c>
      <c r="CX94" s="11">
        <v>208</v>
      </c>
      <c r="CY94" s="11">
        <v>207</v>
      </c>
      <c r="CZ94">
        <v>226</v>
      </c>
      <c r="DA94" s="11">
        <v>235</v>
      </c>
      <c r="DB94">
        <v>224</v>
      </c>
      <c r="DC94" s="11">
        <v>272</v>
      </c>
      <c r="DD94" s="11">
        <v>230</v>
      </c>
      <c r="DE94" s="11">
        <v>232</v>
      </c>
      <c r="DF94" s="11">
        <v>263</v>
      </c>
      <c r="DG94" s="11">
        <v>256</v>
      </c>
      <c r="DH94" s="11">
        <v>271</v>
      </c>
      <c r="DI94" s="11">
        <v>306</v>
      </c>
      <c r="DJ94" s="11">
        <v>270</v>
      </c>
      <c r="DK94" s="11">
        <v>246</v>
      </c>
      <c r="DL94" s="11">
        <v>229</v>
      </c>
      <c r="DM94" s="11" t="e">
        <v>#N/A</v>
      </c>
      <c r="DN94" s="11">
        <v>244</v>
      </c>
      <c r="DO94" s="11">
        <v>226</v>
      </c>
      <c r="DP94" s="11">
        <v>250</v>
      </c>
      <c r="DQ94" s="11">
        <v>249</v>
      </c>
      <c r="DR94" s="11">
        <v>281</v>
      </c>
      <c r="DS94" s="11">
        <v>249</v>
      </c>
      <c r="DT94" s="11">
        <v>246</v>
      </c>
      <c r="DU94" s="11">
        <v>243</v>
      </c>
      <c r="DV94" s="11">
        <v>248</v>
      </c>
      <c r="DW94" s="11">
        <v>267</v>
      </c>
      <c r="DX94" s="11">
        <v>279</v>
      </c>
      <c r="DY94" s="11">
        <v>272</v>
      </c>
      <c r="DZ94" s="11">
        <v>291</v>
      </c>
      <c r="EA94" s="11">
        <v>282</v>
      </c>
      <c r="EB94" s="11">
        <v>292</v>
      </c>
      <c r="EC94" s="11">
        <v>253</v>
      </c>
      <c r="ED94" s="11">
        <v>294</v>
      </c>
      <c r="EE94" s="11">
        <v>313</v>
      </c>
      <c r="EF94" s="11">
        <v>276</v>
      </c>
      <c r="EG94" s="11">
        <v>308</v>
      </c>
      <c r="EH94" s="11">
        <v>315</v>
      </c>
      <c r="EI94" s="11">
        <v>326</v>
      </c>
      <c r="EJ94" s="11">
        <v>347</v>
      </c>
      <c r="EK94" s="11">
        <v>369</v>
      </c>
      <c r="EL94" s="11">
        <v>321</v>
      </c>
      <c r="EM94" s="11" t="e">
        <v>#N/A</v>
      </c>
      <c r="EN94" s="11">
        <v>1119</v>
      </c>
      <c r="EO94" s="11">
        <v>1188</v>
      </c>
      <c r="EP94" s="11">
        <v>1054</v>
      </c>
      <c r="EQ94" s="11">
        <v>919</v>
      </c>
      <c r="ER94" s="11">
        <v>968</v>
      </c>
      <c r="ES94" s="11">
        <v>1047</v>
      </c>
      <c r="ET94" s="11">
        <v>987</v>
      </c>
      <c r="EU94" s="11">
        <v>1356</v>
      </c>
      <c r="EV94" s="11">
        <v>1338</v>
      </c>
      <c r="EW94" s="11">
        <v>1507</v>
      </c>
      <c r="EX94" s="11">
        <v>1478</v>
      </c>
      <c r="EY94" s="11">
        <v>1638</v>
      </c>
      <c r="EZ94" s="11">
        <v>1945</v>
      </c>
      <c r="FA94" s="11">
        <v>2210</v>
      </c>
      <c r="FB94" s="11">
        <v>2028</v>
      </c>
      <c r="FC94" s="11">
        <v>2479</v>
      </c>
      <c r="FD94" s="11">
        <v>2393</v>
      </c>
      <c r="FE94" s="11">
        <v>1909</v>
      </c>
      <c r="FF94" s="11">
        <v>2039</v>
      </c>
      <c r="FG94" s="11">
        <v>2008</v>
      </c>
      <c r="FH94" s="11">
        <v>1850</v>
      </c>
      <c r="FI94" s="11">
        <v>2242</v>
      </c>
      <c r="FJ94" s="11">
        <v>2755</v>
      </c>
      <c r="FK94" s="11">
        <v>2550</v>
      </c>
      <c r="FL94" s="11">
        <v>2600</v>
      </c>
      <c r="FM94" s="11" t="e">
        <v>#N/A</v>
      </c>
      <c r="FN94" s="11">
        <v>1088</v>
      </c>
      <c r="FO94" s="11">
        <v>1088</v>
      </c>
      <c r="FP94" s="11">
        <v>1036</v>
      </c>
      <c r="FQ94" s="11">
        <v>1025</v>
      </c>
      <c r="FR94" s="11">
        <v>1035</v>
      </c>
      <c r="FS94" s="11">
        <v>995</v>
      </c>
      <c r="FT94" s="11">
        <v>933</v>
      </c>
      <c r="FU94" s="11">
        <v>1266</v>
      </c>
      <c r="FV94" s="11">
        <v>1320</v>
      </c>
      <c r="FW94" s="11">
        <v>1576</v>
      </c>
      <c r="FX94" s="11">
        <v>1589</v>
      </c>
      <c r="FY94" s="11">
        <v>1637</v>
      </c>
      <c r="FZ94" s="11">
        <v>1783</v>
      </c>
      <c r="GA94" s="11">
        <v>2136</v>
      </c>
      <c r="GB94" s="11">
        <v>2187</v>
      </c>
      <c r="GC94" s="11">
        <v>1978</v>
      </c>
      <c r="GD94" s="11">
        <v>2356</v>
      </c>
      <c r="GE94" s="11">
        <v>1881</v>
      </c>
      <c r="GF94" s="11">
        <v>1898</v>
      </c>
      <c r="GG94" s="11">
        <v>2031</v>
      </c>
      <c r="GH94" s="11">
        <v>1903</v>
      </c>
      <c r="GI94" s="11">
        <v>2129</v>
      </c>
      <c r="GJ94" s="11">
        <v>2238</v>
      </c>
      <c r="GK94" s="11">
        <v>2268</v>
      </c>
      <c r="GL94" s="11">
        <v>2452</v>
      </c>
      <c r="GM94" s="11" t="e">
        <v>#N/A</v>
      </c>
      <c r="GN94">
        <v>30135</v>
      </c>
      <c r="GO94">
        <v>30204</v>
      </c>
      <c r="GP94">
        <v>30238</v>
      </c>
      <c r="GQ94">
        <v>30269</v>
      </c>
      <c r="GR94">
        <v>30298</v>
      </c>
      <c r="GS94">
        <v>30324</v>
      </c>
      <c r="GT94">
        <v>30348</v>
      </c>
      <c r="GU94">
        <v>30384</v>
      </c>
      <c r="GV94">
        <v>30413</v>
      </c>
      <c r="GW94">
        <v>30444</v>
      </c>
      <c r="GX94">
        <v>30470</v>
      </c>
      <c r="GY94">
        <v>30450</v>
      </c>
      <c r="GZ94">
        <v>30415</v>
      </c>
      <c r="HA94">
        <v>30382</v>
      </c>
      <c r="HB94">
        <v>30339</v>
      </c>
      <c r="HC94">
        <v>30300</v>
      </c>
      <c r="HD94">
        <v>30242</v>
      </c>
      <c r="HE94">
        <v>30183</v>
      </c>
      <c r="HF94">
        <v>30115</v>
      </c>
      <c r="HG94">
        <v>30042</v>
      </c>
      <c r="HH94">
        <v>29963</v>
      </c>
      <c r="HI94">
        <v>29875</v>
      </c>
      <c r="HJ94">
        <v>29775</v>
      </c>
      <c r="HK94">
        <v>29676</v>
      </c>
      <c r="HL94">
        <v>29577</v>
      </c>
      <c r="HM94">
        <v>29471</v>
      </c>
      <c r="HN94">
        <v>29364</v>
      </c>
      <c r="HO94">
        <v>46.67</v>
      </c>
      <c r="HP94">
        <v>46.55</v>
      </c>
      <c r="HQ94">
        <v>46.53</v>
      </c>
      <c r="HR94">
        <v>46.53</v>
      </c>
      <c r="HS94">
        <v>46.6</v>
      </c>
      <c r="HT94">
        <v>46.68</v>
      </c>
      <c r="HU94">
        <v>46.73</v>
      </c>
      <c r="HV94">
        <v>46.78</v>
      </c>
      <c r="HW94">
        <v>46.84</v>
      </c>
      <c r="HX94">
        <v>46.98</v>
      </c>
      <c r="HY94">
        <v>47.12</v>
      </c>
      <c r="HZ94">
        <v>47.31</v>
      </c>
      <c r="IA94">
        <v>47.5</v>
      </c>
      <c r="IB94">
        <v>47.67</v>
      </c>
      <c r="IC94">
        <v>47.82</v>
      </c>
      <c r="ID94">
        <v>47.99</v>
      </c>
      <c r="IE94">
        <v>48.14</v>
      </c>
      <c r="IF94">
        <v>48.23</v>
      </c>
      <c r="IG94">
        <v>48.32</v>
      </c>
      <c r="IH94">
        <v>48.42</v>
      </c>
      <c r="II94">
        <v>48.53</v>
      </c>
      <c r="IJ94">
        <v>48.63</v>
      </c>
      <c r="IK94">
        <v>48.7</v>
      </c>
      <c r="IL94">
        <v>48.77</v>
      </c>
      <c r="IM94">
        <v>48.8</v>
      </c>
      <c r="IN94">
        <v>48.82</v>
      </c>
      <c r="IO94">
        <v>48.82</v>
      </c>
      <c r="IP94">
        <v>263</v>
      </c>
      <c r="IQ94">
        <v>274</v>
      </c>
      <c r="IR94">
        <v>280</v>
      </c>
      <c r="IS94">
        <v>278</v>
      </c>
      <c r="IT94">
        <v>276</v>
      </c>
      <c r="IU94">
        <v>274</v>
      </c>
      <c r="IV94">
        <v>273</v>
      </c>
      <c r="IW94">
        <v>270</v>
      </c>
      <c r="IX94">
        <v>267</v>
      </c>
      <c r="IY94">
        <v>263</v>
      </c>
      <c r="IZ94">
        <v>261</v>
      </c>
      <c r="JA94">
        <v>259</v>
      </c>
      <c r="JB94">
        <v>255</v>
      </c>
      <c r="JC94">
        <v>253</v>
      </c>
      <c r="JD94">
        <v>249</v>
      </c>
      <c r="JE94">
        <v>248</v>
      </c>
      <c r="JF94">
        <v>246</v>
      </c>
      <c r="JG94">
        <v>245</v>
      </c>
      <c r="JH94">
        <v>243</v>
      </c>
      <c r="JI94">
        <v>243</v>
      </c>
      <c r="JJ94">
        <v>243</v>
      </c>
      <c r="JK94">
        <v>243</v>
      </c>
      <c r="JL94">
        <v>245</v>
      </c>
      <c r="JM94">
        <v>245</v>
      </c>
      <c r="JN94">
        <v>247</v>
      </c>
      <c r="JO94">
        <v>247</v>
      </c>
      <c r="JP94">
        <v>249</v>
      </c>
      <c r="JQ94">
        <v>338</v>
      </c>
      <c r="JR94">
        <v>339</v>
      </c>
      <c r="JS94">
        <v>334</v>
      </c>
      <c r="JT94">
        <v>332</v>
      </c>
      <c r="JU94">
        <v>333</v>
      </c>
      <c r="JV94">
        <v>334</v>
      </c>
      <c r="JW94">
        <v>339</v>
      </c>
      <c r="JX94">
        <v>333</v>
      </c>
      <c r="JY94">
        <v>332</v>
      </c>
      <c r="JZ94">
        <v>332</v>
      </c>
      <c r="KA94">
        <v>332</v>
      </c>
      <c r="KB94">
        <v>338</v>
      </c>
      <c r="KC94">
        <v>337</v>
      </c>
      <c r="KD94">
        <v>335</v>
      </c>
      <c r="KE94">
        <v>345</v>
      </c>
      <c r="KF94">
        <v>341</v>
      </c>
      <c r="KG94">
        <v>348</v>
      </c>
      <c r="KH94">
        <v>354</v>
      </c>
      <c r="KI94">
        <v>358</v>
      </c>
      <c r="KJ94">
        <v>358</v>
      </c>
      <c r="KK94">
        <v>360</v>
      </c>
      <c r="KL94">
        <v>371</v>
      </c>
      <c r="KM94">
        <v>378</v>
      </c>
      <c r="KN94">
        <v>378</v>
      </c>
      <c r="KO94">
        <v>382</v>
      </c>
      <c r="KP94">
        <v>384</v>
      </c>
      <c r="KQ94">
        <v>384</v>
      </c>
      <c r="KR94">
        <v>135</v>
      </c>
      <c r="KS94">
        <v>134</v>
      </c>
      <c r="KT94">
        <v>88</v>
      </c>
      <c r="KU94">
        <v>85</v>
      </c>
      <c r="KV94">
        <v>86</v>
      </c>
      <c r="KW94">
        <v>86</v>
      </c>
      <c r="KX94">
        <v>90</v>
      </c>
      <c r="KY94">
        <v>99</v>
      </c>
      <c r="KZ94">
        <v>94</v>
      </c>
      <c r="LA94">
        <v>100</v>
      </c>
      <c r="LB94">
        <v>97</v>
      </c>
      <c r="LC94">
        <v>59</v>
      </c>
      <c r="LD94">
        <v>47</v>
      </c>
      <c r="LE94">
        <v>49</v>
      </c>
      <c r="LF94">
        <v>53</v>
      </c>
      <c r="LG94">
        <v>54</v>
      </c>
      <c r="LH94">
        <v>44</v>
      </c>
      <c r="LI94">
        <v>50</v>
      </c>
      <c r="LJ94">
        <v>47</v>
      </c>
      <c r="LK94">
        <v>42</v>
      </c>
      <c r="LL94">
        <v>38</v>
      </c>
      <c r="LM94">
        <v>40</v>
      </c>
      <c r="LN94">
        <v>33</v>
      </c>
      <c r="LO94">
        <v>34</v>
      </c>
      <c r="LP94">
        <v>36</v>
      </c>
      <c r="LQ94">
        <v>31</v>
      </c>
      <c r="LR94">
        <v>28</v>
      </c>
    </row>
    <row r="95" spans="2:330" x14ac:dyDescent="0.35">
      <c r="B95" s="2" t="s">
        <v>98</v>
      </c>
      <c r="C95" s="1" t="s">
        <v>407</v>
      </c>
      <c r="D95" s="1" t="s">
        <v>209</v>
      </c>
      <c r="E95" s="1">
        <v>5570032</v>
      </c>
      <c r="F95" s="11">
        <v>5329</v>
      </c>
      <c r="G95" s="11">
        <v>5358</v>
      </c>
      <c r="H95" s="11">
        <v>6163</v>
      </c>
      <c r="I95" s="11">
        <v>6926</v>
      </c>
      <c r="J95" t="e">
        <v>#N/A</v>
      </c>
      <c r="K95" t="e">
        <v>#N/A</v>
      </c>
      <c r="L95" s="11">
        <v>70</v>
      </c>
      <c r="M95" s="11">
        <v>152</v>
      </c>
      <c r="N95" s="11">
        <v>9935</v>
      </c>
      <c r="O95" s="11">
        <v>10109</v>
      </c>
      <c r="P95" s="11">
        <v>10195</v>
      </c>
      <c r="Q95" s="11">
        <v>10418</v>
      </c>
      <c r="R95" s="11">
        <v>10527</v>
      </c>
      <c r="S95" s="11">
        <v>10660</v>
      </c>
      <c r="T95" s="11">
        <v>10667</v>
      </c>
      <c r="U95" s="11">
        <v>10755</v>
      </c>
      <c r="V95" s="11">
        <v>10665</v>
      </c>
      <c r="W95" s="11">
        <v>10649</v>
      </c>
      <c r="X95" s="11">
        <v>10569</v>
      </c>
      <c r="Y95" s="11">
        <v>10625</v>
      </c>
      <c r="Z95" s="11">
        <v>10537</v>
      </c>
      <c r="AA95" s="11">
        <v>10587</v>
      </c>
      <c r="AB95" s="11">
        <v>10640</v>
      </c>
      <c r="AC95" s="11">
        <v>10873</v>
      </c>
      <c r="AD95" s="11">
        <v>10842</v>
      </c>
      <c r="AE95" s="11">
        <v>10926</v>
      </c>
      <c r="AF95" s="11">
        <v>10982</v>
      </c>
      <c r="AG95" s="11">
        <v>11007</v>
      </c>
      <c r="AH95" s="11">
        <v>11116</v>
      </c>
      <c r="AI95" s="11">
        <v>11229</v>
      </c>
      <c r="AJ95" s="11">
        <v>11153</v>
      </c>
      <c r="AK95" s="11">
        <v>11345</v>
      </c>
      <c r="AL95" s="11">
        <v>11469</v>
      </c>
      <c r="AM95" s="11" t="e">
        <v>#N/A</v>
      </c>
      <c r="AN95" s="22">
        <v>34.840000000000003</v>
      </c>
      <c r="AO95" s="22">
        <v>35.42</v>
      </c>
      <c r="AP95" s="22">
        <v>36.07</v>
      </c>
      <c r="AQ95" s="22">
        <v>36.43</v>
      </c>
      <c r="AR95" s="22">
        <v>37.06</v>
      </c>
      <c r="AS95" s="22">
        <v>37.5</v>
      </c>
      <c r="AT95" s="22">
        <v>38</v>
      </c>
      <c r="AU95" s="22">
        <v>38.46</v>
      </c>
      <c r="AV95" s="22">
        <v>39.18</v>
      </c>
      <c r="AW95" s="22">
        <v>39.78</v>
      </c>
      <c r="AX95" s="22">
        <v>40.380000000000003</v>
      </c>
      <c r="AY95" s="22">
        <v>41.62</v>
      </c>
      <c r="AZ95" s="22">
        <v>42.25</v>
      </c>
      <c r="BA95" s="22">
        <v>42.8</v>
      </c>
      <c r="BB95" s="22">
        <v>43.06</v>
      </c>
      <c r="BC95" s="22">
        <v>42.81</v>
      </c>
      <c r="BD95" s="22">
        <v>43.34</v>
      </c>
      <c r="BE95" s="22">
        <v>43.4</v>
      </c>
      <c r="BF95" s="22">
        <v>43.35</v>
      </c>
      <c r="BG95" s="22">
        <v>43.72</v>
      </c>
      <c r="BH95" s="22">
        <v>43.86</v>
      </c>
      <c r="BI95" s="22">
        <v>44</v>
      </c>
      <c r="BJ95" s="22">
        <v>44.13</v>
      </c>
      <c r="BK95" s="22">
        <v>44.03</v>
      </c>
      <c r="BL95" s="22">
        <v>44.1</v>
      </c>
      <c r="BM95" s="22" t="e">
        <v>#N/A</v>
      </c>
      <c r="BN95" s="11">
        <v>292</v>
      </c>
      <c r="BO95" s="11">
        <v>300</v>
      </c>
      <c r="BP95" s="11">
        <v>311</v>
      </c>
      <c r="BQ95" s="11">
        <v>331</v>
      </c>
      <c r="BR95" s="11">
        <v>328</v>
      </c>
      <c r="BS95" s="11">
        <v>345</v>
      </c>
      <c r="BT95" s="11">
        <v>345</v>
      </c>
      <c r="BU95" s="11">
        <v>356</v>
      </c>
      <c r="BV95" s="11">
        <v>350</v>
      </c>
      <c r="BW95" s="11">
        <v>337</v>
      </c>
      <c r="BX95" s="11">
        <v>341</v>
      </c>
      <c r="BY95" s="11">
        <v>320</v>
      </c>
      <c r="BZ95" s="11">
        <v>332</v>
      </c>
      <c r="CA95" s="11">
        <v>385</v>
      </c>
      <c r="CB95" s="11">
        <v>434</v>
      </c>
      <c r="CC95" s="11">
        <v>707</v>
      </c>
      <c r="CD95" s="11">
        <v>711</v>
      </c>
      <c r="CE95" s="11">
        <v>736</v>
      </c>
      <c r="CF95" s="11">
        <v>746</v>
      </c>
      <c r="CG95" s="11">
        <v>780</v>
      </c>
      <c r="CH95" s="11">
        <v>833</v>
      </c>
      <c r="CI95" s="11">
        <v>839</v>
      </c>
      <c r="CJ95" s="11">
        <v>968</v>
      </c>
      <c r="CK95" s="11">
        <v>976</v>
      </c>
      <c r="CL95" s="11">
        <v>1005</v>
      </c>
      <c r="CM95" s="11" t="e">
        <v>#N/A</v>
      </c>
      <c r="CN95" s="11">
        <v>134</v>
      </c>
      <c r="CO95" s="11">
        <v>135</v>
      </c>
      <c r="CP95" s="11">
        <v>107</v>
      </c>
      <c r="CQ95" s="11">
        <v>107</v>
      </c>
      <c r="CR95" s="11">
        <v>112</v>
      </c>
      <c r="CS95" s="11">
        <v>106</v>
      </c>
      <c r="CT95" s="11">
        <v>112</v>
      </c>
      <c r="CU95" s="11">
        <v>109</v>
      </c>
      <c r="CV95" s="11">
        <v>120</v>
      </c>
      <c r="CW95" s="11">
        <v>109</v>
      </c>
      <c r="CX95" s="11">
        <v>109</v>
      </c>
      <c r="CY95" s="11">
        <v>89</v>
      </c>
      <c r="CZ95">
        <v>94</v>
      </c>
      <c r="DA95" s="11">
        <v>89</v>
      </c>
      <c r="DB95">
        <v>92</v>
      </c>
      <c r="DC95" s="11">
        <v>102</v>
      </c>
      <c r="DD95" s="11">
        <v>97</v>
      </c>
      <c r="DE95" s="11">
        <v>108</v>
      </c>
      <c r="DF95" s="11">
        <v>119</v>
      </c>
      <c r="DG95" s="11">
        <v>132</v>
      </c>
      <c r="DH95" s="11">
        <v>131</v>
      </c>
      <c r="DI95" s="11">
        <v>131</v>
      </c>
      <c r="DJ95" s="11">
        <v>100</v>
      </c>
      <c r="DK95" s="11">
        <v>123</v>
      </c>
      <c r="DL95" s="11">
        <v>100</v>
      </c>
      <c r="DM95" s="11" t="e">
        <v>#N/A</v>
      </c>
      <c r="DN95" s="11">
        <v>64</v>
      </c>
      <c r="DO95" s="11">
        <v>64</v>
      </c>
      <c r="DP95" s="11">
        <v>54</v>
      </c>
      <c r="DQ95" s="11">
        <v>75</v>
      </c>
      <c r="DR95" s="11">
        <v>69</v>
      </c>
      <c r="DS95" s="11">
        <v>86</v>
      </c>
      <c r="DT95" s="11">
        <v>66</v>
      </c>
      <c r="DU95" s="11">
        <v>79</v>
      </c>
      <c r="DV95" s="11">
        <v>77</v>
      </c>
      <c r="DW95" s="11">
        <v>73</v>
      </c>
      <c r="DX95" s="11">
        <v>77</v>
      </c>
      <c r="DY95" s="11">
        <v>85</v>
      </c>
      <c r="DZ95" s="11">
        <v>87</v>
      </c>
      <c r="EA95" s="11">
        <v>57</v>
      </c>
      <c r="EB95" s="11">
        <v>88</v>
      </c>
      <c r="EC95" s="11">
        <v>81</v>
      </c>
      <c r="ED95" s="11">
        <v>84</v>
      </c>
      <c r="EE95" s="11">
        <v>90</v>
      </c>
      <c r="EF95" s="11">
        <v>103</v>
      </c>
      <c r="EG95" s="11">
        <v>79</v>
      </c>
      <c r="EH95" s="11">
        <v>80</v>
      </c>
      <c r="EI95" s="11">
        <v>105</v>
      </c>
      <c r="EJ95" s="11">
        <v>100</v>
      </c>
      <c r="EK95" s="11">
        <v>107</v>
      </c>
      <c r="EL95" s="11">
        <v>94</v>
      </c>
      <c r="EM95" s="11" t="e">
        <v>#N/A</v>
      </c>
      <c r="EN95" s="11">
        <v>530</v>
      </c>
      <c r="EO95" s="11">
        <v>592</v>
      </c>
      <c r="EP95" s="11">
        <v>499</v>
      </c>
      <c r="EQ95" s="11">
        <v>598</v>
      </c>
      <c r="ER95" s="11">
        <v>515</v>
      </c>
      <c r="ES95" s="11">
        <v>525</v>
      </c>
      <c r="ET95" s="11">
        <v>455</v>
      </c>
      <c r="EU95" s="11">
        <v>479</v>
      </c>
      <c r="EV95" s="11">
        <v>409</v>
      </c>
      <c r="EW95" s="11">
        <v>437</v>
      </c>
      <c r="EX95" s="11">
        <v>457</v>
      </c>
      <c r="EY95" s="11">
        <v>490</v>
      </c>
      <c r="EZ95" s="11">
        <v>457</v>
      </c>
      <c r="FA95" s="11">
        <v>525</v>
      </c>
      <c r="FB95" s="11">
        <v>545</v>
      </c>
      <c r="FC95" s="11">
        <v>765</v>
      </c>
      <c r="FD95" s="11">
        <v>527</v>
      </c>
      <c r="FE95" s="11">
        <v>517</v>
      </c>
      <c r="FF95" s="11">
        <v>520</v>
      </c>
      <c r="FG95" s="11">
        <v>556</v>
      </c>
      <c r="FH95" s="11">
        <v>563</v>
      </c>
      <c r="FI95" s="11">
        <v>572</v>
      </c>
      <c r="FJ95" s="11">
        <v>829</v>
      </c>
      <c r="FK95" s="11">
        <v>734</v>
      </c>
      <c r="FL95" s="11">
        <v>631</v>
      </c>
      <c r="FM95" s="11" t="e">
        <v>#N/A</v>
      </c>
      <c r="FN95" s="11">
        <v>417</v>
      </c>
      <c r="FO95" s="11">
        <v>489</v>
      </c>
      <c r="FP95" s="11">
        <v>470</v>
      </c>
      <c r="FQ95" s="11">
        <v>407</v>
      </c>
      <c r="FR95" s="11">
        <v>449</v>
      </c>
      <c r="FS95" s="11">
        <v>412</v>
      </c>
      <c r="FT95" s="11">
        <v>494</v>
      </c>
      <c r="FU95" s="11">
        <v>421</v>
      </c>
      <c r="FV95" s="11">
        <v>542</v>
      </c>
      <c r="FW95" s="11">
        <v>487</v>
      </c>
      <c r="FX95" s="11">
        <v>569</v>
      </c>
      <c r="FY95" s="11">
        <v>562</v>
      </c>
      <c r="FZ95" s="11">
        <v>555</v>
      </c>
      <c r="GA95" s="11">
        <v>511</v>
      </c>
      <c r="GB95" s="11">
        <v>504</v>
      </c>
      <c r="GC95" s="11">
        <v>556</v>
      </c>
      <c r="GD95" s="11">
        <v>571</v>
      </c>
      <c r="GE95" s="11">
        <v>448</v>
      </c>
      <c r="GF95" s="11">
        <v>478</v>
      </c>
      <c r="GG95" s="11">
        <v>581</v>
      </c>
      <c r="GH95" s="11">
        <v>499</v>
      </c>
      <c r="GI95" s="11">
        <v>478</v>
      </c>
      <c r="GJ95" s="11">
        <v>557</v>
      </c>
      <c r="GK95" s="11">
        <v>558</v>
      </c>
      <c r="GL95" s="11">
        <v>514</v>
      </c>
      <c r="GM95" s="11" t="e">
        <v>#N/A</v>
      </c>
      <c r="GN95">
        <v>11439</v>
      </c>
      <c r="GO95">
        <v>11522</v>
      </c>
      <c r="GP95">
        <v>11594</v>
      </c>
      <c r="GQ95">
        <v>11658</v>
      </c>
      <c r="GR95">
        <v>11720</v>
      </c>
      <c r="GS95">
        <v>11779</v>
      </c>
      <c r="GT95">
        <v>11839</v>
      </c>
      <c r="GU95">
        <v>11895</v>
      </c>
      <c r="GV95">
        <v>11951</v>
      </c>
      <c r="GW95">
        <v>12014</v>
      </c>
      <c r="GX95">
        <v>12067</v>
      </c>
      <c r="GY95">
        <v>12108</v>
      </c>
      <c r="GZ95">
        <v>12146</v>
      </c>
      <c r="HA95">
        <v>12182</v>
      </c>
      <c r="HB95">
        <v>12211</v>
      </c>
      <c r="HC95">
        <v>12243</v>
      </c>
      <c r="HD95">
        <v>12264</v>
      </c>
      <c r="HE95">
        <v>12276</v>
      </c>
      <c r="HF95">
        <v>12279</v>
      </c>
      <c r="HG95">
        <v>12286</v>
      </c>
      <c r="HH95">
        <v>12288</v>
      </c>
      <c r="HI95">
        <v>12283</v>
      </c>
      <c r="HJ95">
        <v>12278</v>
      </c>
      <c r="HK95">
        <v>12273</v>
      </c>
      <c r="HL95">
        <v>12263</v>
      </c>
      <c r="HM95">
        <v>12252</v>
      </c>
      <c r="HN95">
        <v>12241</v>
      </c>
      <c r="HO95">
        <v>44</v>
      </c>
      <c r="HP95">
        <v>43.94</v>
      </c>
      <c r="HQ95">
        <v>43.96</v>
      </c>
      <c r="HR95">
        <v>44.1</v>
      </c>
      <c r="HS95">
        <v>44.33</v>
      </c>
      <c r="HT95">
        <v>44.54</v>
      </c>
      <c r="HU95">
        <v>44.74</v>
      </c>
      <c r="HV95">
        <v>44.95</v>
      </c>
      <c r="HW95">
        <v>45.22</v>
      </c>
      <c r="HX95">
        <v>45.5</v>
      </c>
      <c r="HY95">
        <v>45.75</v>
      </c>
      <c r="HZ95">
        <v>45.98</v>
      </c>
      <c r="IA95">
        <v>46.2</v>
      </c>
      <c r="IB95">
        <v>46.42</v>
      </c>
      <c r="IC95">
        <v>46.6</v>
      </c>
      <c r="ID95">
        <v>46.8</v>
      </c>
      <c r="IE95">
        <v>47.02</v>
      </c>
      <c r="IF95">
        <v>47.17</v>
      </c>
      <c r="IG95">
        <v>47.34</v>
      </c>
      <c r="IH95">
        <v>47.53</v>
      </c>
      <c r="II95">
        <v>47.72</v>
      </c>
      <c r="IJ95">
        <v>47.92</v>
      </c>
      <c r="IK95">
        <v>48.08</v>
      </c>
      <c r="IL95">
        <v>48.23</v>
      </c>
      <c r="IM95">
        <v>48.35</v>
      </c>
      <c r="IN95">
        <v>48.43</v>
      </c>
      <c r="IO95">
        <v>48.48</v>
      </c>
      <c r="IP95">
        <v>125</v>
      </c>
      <c r="IQ95">
        <v>115</v>
      </c>
      <c r="IR95">
        <v>111</v>
      </c>
      <c r="IS95">
        <v>111</v>
      </c>
      <c r="IT95">
        <v>111</v>
      </c>
      <c r="IU95">
        <v>109</v>
      </c>
      <c r="IV95">
        <v>107</v>
      </c>
      <c r="IW95">
        <v>107</v>
      </c>
      <c r="IX95">
        <v>107</v>
      </c>
      <c r="IY95">
        <v>105</v>
      </c>
      <c r="IZ95">
        <v>105</v>
      </c>
      <c r="JA95">
        <v>103</v>
      </c>
      <c r="JB95">
        <v>103</v>
      </c>
      <c r="JC95">
        <v>103</v>
      </c>
      <c r="JD95">
        <v>103</v>
      </c>
      <c r="JE95">
        <v>102</v>
      </c>
      <c r="JF95">
        <v>101</v>
      </c>
      <c r="JG95">
        <v>101</v>
      </c>
      <c r="JH95">
        <v>101</v>
      </c>
      <c r="JI95">
        <v>101</v>
      </c>
      <c r="JJ95">
        <v>101</v>
      </c>
      <c r="JK95">
        <v>101</v>
      </c>
      <c r="JL95">
        <v>101</v>
      </c>
      <c r="JM95">
        <v>101</v>
      </c>
      <c r="JN95">
        <v>101</v>
      </c>
      <c r="JO95">
        <v>102</v>
      </c>
      <c r="JP95">
        <v>103</v>
      </c>
      <c r="JQ95">
        <v>106</v>
      </c>
      <c r="JR95">
        <v>108</v>
      </c>
      <c r="JS95">
        <v>109</v>
      </c>
      <c r="JT95">
        <v>115</v>
      </c>
      <c r="JU95">
        <v>117</v>
      </c>
      <c r="JV95">
        <v>119</v>
      </c>
      <c r="JW95">
        <v>117</v>
      </c>
      <c r="JX95">
        <v>121</v>
      </c>
      <c r="JY95">
        <v>120</v>
      </c>
      <c r="JZ95">
        <v>119</v>
      </c>
      <c r="KA95">
        <v>122</v>
      </c>
      <c r="KB95">
        <v>122</v>
      </c>
      <c r="KC95">
        <v>125</v>
      </c>
      <c r="KD95">
        <v>124</v>
      </c>
      <c r="KE95">
        <v>131</v>
      </c>
      <c r="KF95">
        <v>128</v>
      </c>
      <c r="KG95">
        <v>134</v>
      </c>
      <c r="KH95">
        <v>137</v>
      </c>
      <c r="KI95">
        <v>144</v>
      </c>
      <c r="KJ95">
        <v>144</v>
      </c>
      <c r="KK95">
        <v>146</v>
      </c>
      <c r="KL95">
        <v>151</v>
      </c>
      <c r="KM95">
        <v>152</v>
      </c>
      <c r="KN95">
        <v>152</v>
      </c>
      <c r="KO95">
        <v>157</v>
      </c>
      <c r="KP95">
        <v>161</v>
      </c>
      <c r="KQ95">
        <v>160</v>
      </c>
      <c r="KR95">
        <v>75</v>
      </c>
      <c r="KS95">
        <v>76</v>
      </c>
      <c r="KT95">
        <v>70</v>
      </c>
      <c r="KU95">
        <v>68</v>
      </c>
      <c r="KV95">
        <v>68</v>
      </c>
      <c r="KW95">
        <v>69</v>
      </c>
      <c r="KX95">
        <v>70</v>
      </c>
      <c r="KY95">
        <v>70</v>
      </c>
      <c r="KZ95">
        <v>69</v>
      </c>
      <c r="LA95">
        <v>77</v>
      </c>
      <c r="LB95">
        <v>70</v>
      </c>
      <c r="LC95">
        <v>60</v>
      </c>
      <c r="LD95">
        <v>60</v>
      </c>
      <c r="LE95">
        <v>57</v>
      </c>
      <c r="LF95">
        <v>57</v>
      </c>
      <c r="LG95">
        <v>58</v>
      </c>
      <c r="LH95">
        <v>54</v>
      </c>
      <c r="LI95">
        <v>48</v>
      </c>
      <c r="LJ95">
        <v>46</v>
      </c>
      <c r="LK95">
        <v>50</v>
      </c>
      <c r="LL95">
        <v>47</v>
      </c>
      <c r="LM95">
        <v>45</v>
      </c>
      <c r="LN95">
        <v>46</v>
      </c>
      <c r="LO95">
        <v>46</v>
      </c>
      <c r="LP95">
        <v>46</v>
      </c>
      <c r="LQ95">
        <v>48</v>
      </c>
      <c r="LR95">
        <v>46</v>
      </c>
    </row>
    <row r="96" spans="2:330" x14ac:dyDescent="0.35">
      <c r="B96" s="2" t="s">
        <v>99</v>
      </c>
      <c r="C96" s="1" t="s">
        <v>408</v>
      </c>
      <c r="D96" s="1" t="s">
        <v>210</v>
      </c>
      <c r="E96" s="1">
        <v>5570036</v>
      </c>
      <c r="F96" s="11">
        <v>7391</v>
      </c>
      <c r="G96" s="11">
        <v>7198</v>
      </c>
      <c r="H96" s="11">
        <v>8274</v>
      </c>
      <c r="I96" s="11">
        <v>9438</v>
      </c>
      <c r="J96" t="e">
        <v>#N/A</v>
      </c>
      <c r="K96" t="e">
        <v>#N/A</v>
      </c>
      <c r="L96" s="11">
        <v>106</v>
      </c>
      <c r="M96" s="11">
        <v>341</v>
      </c>
      <c r="N96" s="11">
        <v>13443</v>
      </c>
      <c r="O96" s="11">
        <v>13691</v>
      </c>
      <c r="P96" s="11">
        <v>13965</v>
      </c>
      <c r="Q96" s="11">
        <v>14114</v>
      </c>
      <c r="R96" s="11">
        <v>14321</v>
      </c>
      <c r="S96" s="11">
        <v>14430</v>
      </c>
      <c r="T96" s="11">
        <v>14393</v>
      </c>
      <c r="U96" s="11">
        <v>14331</v>
      </c>
      <c r="V96" s="11">
        <v>14264</v>
      </c>
      <c r="W96" s="11">
        <v>14266</v>
      </c>
      <c r="X96" s="11">
        <v>14240</v>
      </c>
      <c r="Y96" s="11">
        <v>13924</v>
      </c>
      <c r="Z96" s="11">
        <v>13943</v>
      </c>
      <c r="AA96" s="11">
        <v>13909</v>
      </c>
      <c r="AB96" s="11">
        <v>14016</v>
      </c>
      <c r="AC96" s="11">
        <v>14403</v>
      </c>
      <c r="AD96" s="11">
        <v>14371</v>
      </c>
      <c r="AE96" s="11">
        <v>14279</v>
      </c>
      <c r="AF96" s="11">
        <v>14260</v>
      </c>
      <c r="AG96" s="11">
        <v>14193</v>
      </c>
      <c r="AH96" s="11">
        <v>14215</v>
      </c>
      <c r="AI96" s="11">
        <v>14258</v>
      </c>
      <c r="AJ96" s="11">
        <v>14501</v>
      </c>
      <c r="AK96" s="11">
        <v>14619</v>
      </c>
      <c r="AL96" s="11">
        <v>14558</v>
      </c>
      <c r="AM96" s="11" t="e">
        <v>#N/A</v>
      </c>
      <c r="AN96" s="22">
        <v>35.29</v>
      </c>
      <c r="AO96" s="22">
        <v>35.81</v>
      </c>
      <c r="AP96" s="22">
        <v>36.33</v>
      </c>
      <c r="AQ96" s="22">
        <v>36.97</v>
      </c>
      <c r="AR96" s="22">
        <v>37.340000000000003</v>
      </c>
      <c r="AS96" s="22">
        <v>37.89</v>
      </c>
      <c r="AT96" s="22">
        <v>38.57</v>
      </c>
      <c r="AU96" s="22">
        <v>39.340000000000003</v>
      </c>
      <c r="AV96" s="22">
        <v>40.119999999999997</v>
      </c>
      <c r="AW96" s="22">
        <v>40.82</v>
      </c>
      <c r="AX96" s="22">
        <v>41.56</v>
      </c>
      <c r="AY96" s="22">
        <v>42.46</v>
      </c>
      <c r="AZ96" s="22">
        <v>42.97</v>
      </c>
      <c r="BA96" s="22">
        <v>43.52</v>
      </c>
      <c r="BB96" s="22">
        <v>43.96</v>
      </c>
      <c r="BC96" s="22">
        <v>43.57</v>
      </c>
      <c r="BD96" s="22">
        <v>44.06</v>
      </c>
      <c r="BE96" s="22">
        <v>44.51</v>
      </c>
      <c r="BF96" s="22">
        <v>44.77</v>
      </c>
      <c r="BG96" s="22">
        <v>44.87</v>
      </c>
      <c r="BH96" s="22">
        <v>45.21</v>
      </c>
      <c r="BI96" s="22">
        <v>45.11</v>
      </c>
      <c r="BJ96" s="22">
        <v>45.41</v>
      </c>
      <c r="BK96" s="22">
        <v>45.34</v>
      </c>
      <c r="BL96" s="22">
        <v>45.67</v>
      </c>
      <c r="BM96" s="22" t="e">
        <v>#N/A</v>
      </c>
      <c r="BN96" s="11">
        <v>799</v>
      </c>
      <c r="BO96" s="11">
        <v>798</v>
      </c>
      <c r="BP96" s="11">
        <v>803</v>
      </c>
      <c r="BQ96" s="11">
        <v>787</v>
      </c>
      <c r="BR96" s="11">
        <v>804</v>
      </c>
      <c r="BS96" s="11">
        <v>796</v>
      </c>
      <c r="BT96" s="11">
        <v>775</v>
      </c>
      <c r="BU96" s="11">
        <v>733</v>
      </c>
      <c r="BV96" s="11">
        <v>720</v>
      </c>
      <c r="BW96" s="11">
        <v>704</v>
      </c>
      <c r="BX96" s="11">
        <v>709</v>
      </c>
      <c r="BY96" s="11">
        <v>603</v>
      </c>
      <c r="BZ96" s="11">
        <v>688</v>
      </c>
      <c r="CA96" s="11">
        <v>709</v>
      </c>
      <c r="CB96" s="11">
        <v>842</v>
      </c>
      <c r="CC96" s="11">
        <v>1192</v>
      </c>
      <c r="CD96" s="11">
        <v>1248</v>
      </c>
      <c r="CE96" s="11">
        <v>1215</v>
      </c>
      <c r="CF96" s="11">
        <v>1286</v>
      </c>
      <c r="CG96" s="11">
        <v>1287</v>
      </c>
      <c r="CH96" s="11">
        <v>1351</v>
      </c>
      <c r="CI96" s="11">
        <v>1396</v>
      </c>
      <c r="CJ96" s="11">
        <v>1519</v>
      </c>
      <c r="CK96" s="11">
        <v>1666</v>
      </c>
      <c r="CL96" s="11">
        <v>1620</v>
      </c>
      <c r="CM96" s="11" t="e">
        <v>#N/A</v>
      </c>
      <c r="CN96" s="11">
        <v>179</v>
      </c>
      <c r="CO96" s="11">
        <v>156</v>
      </c>
      <c r="CP96" s="11">
        <v>154</v>
      </c>
      <c r="CQ96" s="11">
        <v>142</v>
      </c>
      <c r="CR96" s="11">
        <v>163</v>
      </c>
      <c r="CS96" s="11">
        <v>164</v>
      </c>
      <c r="CT96" s="11">
        <v>132</v>
      </c>
      <c r="CU96" s="11">
        <v>129</v>
      </c>
      <c r="CV96" s="11">
        <v>122</v>
      </c>
      <c r="CW96" s="11">
        <v>124</v>
      </c>
      <c r="CX96" s="11">
        <v>120</v>
      </c>
      <c r="CY96" s="11">
        <v>102</v>
      </c>
      <c r="CZ96">
        <v>127</v>
      </c>
      <c r="DA96" s="11">
        <v>101</v>
      </c>
      <c r="DB96">
        <v>129</v>
      </c>
      <c r="DC96" s="11">
        <v>129</v>
      </c>
      <c r="DD96" s="11">
        <v>116</v>
      </c>
      <c r="DE96" s="11">
        <v>124</v>
      </c>
      <c r="DF96" s="11">
        <v>131</v>
      </c>
      <c r="DG96" s="11">
        <v>116</v>
      </c>
      <c r="DH96" s="11">
        <v>114</v>
      </c>
      <c r="DI96" s="11">
        <v>135</v>
      </c>
      <c r="DJ96" s="11">
        <v>121</v>
      </c>
      <c r="DK96" s="11">
        <v>136</v>
      </c>
      <c r="DL96" s="11">
        <v>115</v>
      </c>
      <c r="DM96" s="11" t="e">
        <v>#N/A</v>
      </c>
      <c r="DN96" s="11">
        <v>100</v>
      </c>
      <c r="DO96" s="11">
        <v>107</v>
      </c>
      <c r="DP96" s="11">
        <v>108</v>
      </c>
      <c r="DQ96" s="11">
        <v>104</v>
      </c>
      <c r="DR96" s="11">
        <v>105</v>
      </c>
      <c r="DS96" s="11">
        <v>91</v>
      </c>
      <c r="DT96" s="11">
        <v>103</v>
      </c>
      <c r="DU96" s="11">
        <v>98</v>
      </c>
      <c r="DV96" s="11">
        <v>105</v>
      </c>
      <c r="DW96" s="11">
        <v>109</v>
      </c>
      <c r="DX96" s="11">
        <v>105</v>
      </c>
      <c r="DY96" s="11">
        <v>122</v>
      </c>
      <c r="DZ96" s="11">
        <v>118</v>
      </c>
      <c r="EA96" s="11">
        <v>123</v>
      </c>
      <c r="EB96" s="11">
        <v>112</v>
      </c>
      <c r="EC96" s="11">
        <v>100</v>
      </c>
      <c r="ED96" s="11">
        <v>122</v>
      </c>
      <c r="EE96" s="11">
        <v>112</v>
      </c>
      <c r="EF96" s="11">
        <v>118</v>
      </c>
      <c r="EG96" s="11">
        <v>137</v>
      </c>
      <c r="EH96" s="11">
        <v>139</v>
      </c>
      <c r="EI96" s="11">
        <v>144</v>
      </c>
      <c r="EJ96" s="11">
        <v>145</v>
      </c>
      <c r="EK96" s="11">
        <v>151</v>
      </c>
      <c r="EL96" s="11">
        <v>139</v>
      </c>
      <c r="EM96" s="11" t="e">
        <v>#N/A</v>
      </c>
      <c r="EN96" s="11">
        <v>752</v>
      </c>
      <c r="EO96" s="11">
        <v>789</v>
      </c>
      <c r="EP96" s="11">
        <v>792</v>
      </c>
      <c r="EQ96" s="11">
        <v>709</v>
      </c>
      <c r="ER96" s="11">
        <v>733</v>
      </c>
      <c r="ES96" s="11">
        <v>582</v>
      </c>
      <c r="ET96" s="11">
        <v>509</v>
      </c>
      <c r="EU96" s="11">
        <v>519</v>
      </c>
      <c r="EV96" s="11">
        <v>450</v>
      </c>
      <c r="EW96" s="11">
        <v>525</v>
      </c>
      <c r="EX96" s="11">
        <v>469</v>
      </c>
      <c r="EY96" s="11">
        <v>535</v>
      </c>
      <c r="EZ96" s="11">
        <v>679</v>
      </c>
      <c r="FA96" s="11">
        <v>655</v>
      </c>
      <c r="FB96" s="11">
        <v>766</v>
      </c>
      <c r="FC96" s="11">
        <v>1027</v>
      </c>
      <c r="FD96" s="11">
        <v>854</v>
      </c>
      <c r="FE96" s="11">
        <v>744</v>
      </c>
      <c r="FF96" s="11">
        <v>708</v>
      </c>
      <c r="FG96" s="11">
        <v>720</v>
      </c>
      <c r="FH96" s="11">
        <v>719</v>
      </c>
      <c r="FI96" s="11">
        <v>743</v>
      </c>
      <c r="FJ96" s="11">
        <v>996</v>
      </c>
      <c r="FK96" s="11">
        <v>885</v>
      </c>
      <c r="FL96" s="11">
        <v>739</v>
      </c>
      <c r="FM96" s="11" t="e">
        <v>#N/A</v>
      </c>
      <c r="FN96" s="11">
        <v>511</v>
      </c>
      <c r="FO96" s="11">
        <v>590</v>
      </c>
      <c r="FP96" s="11">
        <v>564</v>
      </c>
      <c r="FQ96" s="11">
        <v>598</v>
      </c>
      <c r="FR96" s="11">
        <v>584</v>
      </c>
      <c r="FS96" s="11">
        <v>546</v>
      </c>
      <c r="FT96" s="11">
        <v>575</v>
      </c>
      <c r="FU96" s="11">
        <v>612</v>
      </c>
      <c r="FV96" s="11">
        <v>534</v>
      </c>
      <c r="FW96" s="11">
        <v>538</v>
      </c>
      <c r="FX96" s="11">
        <v>509</v>
      </c>
      <c r="FY96" s="11">
        <v>632</v>
      </c>
      <c r="FZ96" s="11">
        <v>671</v>
      </c>
      <c r="GA96" s="11">
        <v>666</v>
      </c>
      <c r="GB96" s="11">
        <v>678</v>
      </c>
      <c r="GC96" s="11">
        <v>672</v>
      </c>
      <c r="GD96" s="11">
        <v>868</v>
      </c>
      <c r="GE96" s="11">
        <v>844</v>
      </c>
      <c r="GF96" s="11">
        <v>736</v>
      </c>
      <c r="GG96" s="11">
        <v>757</v>
      </c>
      <c r="GH96" s="11">
        <v>670</v>
      </c>
      <c r="GI96" s="11">
        <v>689</v>
      </c>
      <c r="GJ96" s="11">
        <v>773</v>
      </c>
      <c r="GK96" s="11">
        <v>753</v>
      </c>
      <c r="GL96" s="11">
        <v>777</v>
      </c>
      <c r="GM96" s="11" t="e">
        <v>#N/A</v>
      </c>
      <c r="GN96">
        <v>14616</v>
      </c>
      <c r="GO96">
        <v>14622</v>
      </c>
      <c r="GP96">
        <v>14608</v>
      </c>
      <c r="GQ96">
        <v>14606</v>
      </c>
      <c r="GR96">
        <v>14595</v>
      </c>
      <c r="GS96">
        <v>14593</v>
      </c>
      <c r="GT96">
        <v>14596</v>
      </c>
      <c r="GU96">
        <v>14593</v>
      </c>
      <c r="GV96">
        <v>14589</v>
      </c>
      <c r="GW96">
        <v>14577</v>
      </c>
      <c r="GX96">
        <v>14568</v>
      </c>
      <c r="GY96">
        <v>14534</v>
      </c>
      <c r="GZ96">
        <v>14505</v>
      </c>
      <c r="HA96">
        <v>14463</v>
      </c>
      <c r="HB96">
        <v>14418</v>
      </c>
      <c r="HC96">
        <v>14380</v>
      </c>
      <c r="HD96">
        <v>14332</v>
      </c>
      <c r="HE96">
        <v>14277</v>
      </c>
      <c r="HF96">
        <v>14226</v>
      </c>
      <c r="HG96">
        <v>14170</v>
      </c>
      <c r="HH96">
        <v>14104</v>
      </c>
      <c r="HI96">
        <v>14043</v>
      </c>
      <c r="HJ96">
        <v>13984</v>
      </c>
      <c r="HK96">
        <v>13922</v>
      </c>
      <c r="HL96">
        <v>13860</v>
      </c>
      <c r="HM96">
        <v>13796</v>
      </c>
      <c r="HN96">
        <v>13728</v>
      </c>
      <c r="HO96">
        <v>45.39</v>
      </c>
      <c r="HP96">
        <v>45.44</v>
      </c>
      <c r="HQ96">
        <v>45.46</v>
      </c>
      <c r="HR96">
        <v>45.51</v>
      </c>
      <c r="HS96">
        <v>45.6</v>
      </c>
      <c r="HT96">
        <v>45.71</v>
      </c>
      <c r="HU96">
        <v>45.87</v>
      </c>
      <c r="HV96">
        <v>46.04</v>
      </c>
      <c r="HW96">
        <v>46.27</v>
      </c>
      <c r="HX96">
        <v>46.44</v>
      </c>
      <c r="HY96">
        <v>46.64</v>
      </c>
      <c r="HZ96">
        <v>46.86</v>
      </c>
      <c r="IA96">
        <v>47.07</v>
      </c>
      <c r="IB96">
        <v>47.35</v>
      </c>
      <c r="IC96">
        <v>47.62</v>
      </c>
      <c r="ID96">
        <v>47.84</v>
      </c>
      <c r="IE96">
        <v>48.01</v>
      </c>
      <c r="IF96">
        <v>48.2</v>
      </c>
      <c r="IG96">
        <v>48.37</v>
      </c>
      <c r="IH96">
        <v>48.52</v>
      </c>
      <c r="II96">
        <v>48.64</v>
      </c>
      <c r="IJ96">
        <v>48.78</v>
      </c>
      <c r="IK96">
        <v>48.93</v>
      </c>
      <c r="IL96">
        <v>49.02</v>
      </c>
      <c r="IM96">
        <v>49.11</v>
      </c>
      <c r="IN96">
        <v>49.17</v>
      </c>
      <c r="IO96">
        <v>49.18</v>
      </c>
      <c r="IP96">
        <v>136</v>
      </c>
      <c r="IQ96">
        <v>132</v>
      </c>
      <c r="IR96">
        <v>126</v>
      </c>
      <c r="IS96">
        <v>126</v>
      </c>
      <c r="IT96">
        <v>125</v>
      </c>
      <c r="IU96">
        <v>123</v>
      </c>
      <c r="IV96">
        <v>121</v>
      </c>
      <c r="IW96">
        <v>120</v>
      </c>
      <c r="IX96">
        <v>118</v>
      </c>
      <c r="IY96">
        <v>115</v>
      </c>
      <c r="IZ96">
        <v>113</v>
      </c>
      <c r="JA96">
        <v>113</v>
      </c>
      <c r="JB96">
        <v>110</v>
      </c>
      <c r="JC96">
        <v>109</v>
      </c>
      <c r="JD96">
        <v>107</v>
      </c>
      <c r="JE96">
        <v>105</v>
      </c>
      <c r="JF96">
        <v>105</v>
      </c>
      <c r="JG96">
        <v>103</v>
      </c>
      <c r="JH96">
        <v>103</v>
      </c>
      <c r="JI96">
        <v>103</v>
      </c>
      <c r="JJ96">
        <v>103</v>
      </c>
      <c r="JK96">
        <v>103</v>
      </c>
      <c r="JL96">
        <v>105</v>
      </c>
      <c r="JM96">
        <v>105</v>
      </c>
      <c r="JN96">
        <v>105</v>
      </c>
      <c r="JO96">
        <v>107</v>
      </c>
      <c r="JP96">
        <v>107</v>
      </c>
      <c r="JQ96">
        <v>157</v>
      </c>
      <c r="JR96">
        <v>149</v>
      </c>
      <c r="JS96">
        <v>152</v>
      </c>
      <c r="JT96">
        <v>146</v>
      </c>
      <c r="JU96">
        <v>152</v>
      </c>
      <c r="JV96">
        <v>146</v>
      </c>
      <c r="JW96">
        <v>149</v>
      </c>
      <c r="JX96">
        <v>149</v>
      </c>
      <c r="JY96">
        <v>151</v>
      </c>
      <c r="JZ96">
        <v>152</v>
      </c>
      <c r="KA96">
        <v>152</v>
      </c>
      <c r="KB96">
        <v>157</v>
      </c>
      <c r="KC96">
        <v>158</v>
      </c>
      <c r="KD96">
        <v>162</v>
      </c>
      <c r="KE96">
        <v>159</v>
      </c>
      <c r="KF96">
        <v>160</v>
      </c>
      <c r="KG96">
        <v>171</v>
      </c>
      <c r="KH96">
        <v>170</v>
      </c>
      <c r="KI96">
        <v>173</v>
      </c>
      <c r="KJ96">
        <v>175</v>
      </c>
      <c r="KK96">
        <v>182</v>
      </c>
      <c r="KL96">
        <v>183</v>
      </c>
      <c r="KM96">
        <v>184</v>
      </c>
      <c r="KN96">
        <v>188</v>
      </c>
      <c r="KO96">
        <v>191</v>
      </c>
      <c r="KP96">
        <v>191</v>
      </c>
      <c r="KQ96">
        <v>192</v>
      </c>
      <c r="KR96">
        <v>18</v>
      </c>
      <c r="KS96">
        <v>23</v>
      </c>
      <c r="KT96">
        <v>12</v>
      </c>
      <c r="KU96">
        <v>18</v>
      </c>
      <c r="KV96">
        <v>16</v>
      </c>
      <c r="KW96">
        <v>21</v>
      </c>
      <c r="KX96">
        <v>31</v>
      </c>
      <c r="KY96">
        <v>26</v>
      </c>
      <c r="KZ96">
        <v>29</v>
      </c>
      <c r="LA96">
        <v>25</v>
      </c>
      <c r="LB96">
        <v>30</v>
      </c>
      <c r="LC96">
        <v>10</v>
      </c>
      <c r="LD96">
        <v>19</v>
      </c>
      <c r="LE96">
        <v>11</v>
      </c>
      <c r="LF96">
        <v>7</v>
      </c>
      <c r="LG96">
        <v>17</v>
      </c>
      <c r="LH96">
        <v>18</v>
      </c>
      <c r="LI96">
        <v>12</v>
      </c>
      <c r="LJ96">
        <v>19</v>
      </c>
      <c r="LK96">
        <v>16</v>
      </c>
      <c r="LL96">
        <v>13</v>
      </c>
      <c r="LM96">
        <v>19</v>
      </c>
      <c r="LN96">
        <v>20</v>
      </c>
      <c r="LO96">
        <v>21</v>
      </c>
      <c r="LP96">
        <v>24</v>
      </c>
      <c r="LQ96">
        <v>20</v>
      </c>
      <c r="LR96">
        <v>17</v>
      </c>
    </row>
    <row r="97" spans="2:330" x14ac:dyDescent="0.35">
      <c r="B97" s="2" t="s">
        <v>100</v>
      </c>
      <c r="C97" s="1" t="s">
        <v>409</v>
      </c>
      <c r="D97" s="1" t="s">
        <v>211</v>
      </c>
      <c r="E97" s="1">
        <v>5570040</v>
      </c>
      <c r="F97" s="11">
        <v>8665</v>
      </c>
      <c r="G97" s="11">
        <v>8244</v>
      </c>
      <c r="H97" s="11">
        <v>8896</v>
      </c>
      <c r="I97" s="11">
        <v>10809</v>
      </c>
      <c r="J97" t="e">
        <v>#N/A</v>
      </c>
      <c r="K97" t="e">
        <v>#N/A</v>
      </c>
      <c r="L97" s="11">
        <v>75</v>
      </c>
      <c r="M97" s="11">
        <v>237</v>
      </c>
      <c r="N97" s="11">
        <v>12999</v>
      </c>
      <c r="O97" s="11">
        <v>13139</v>
      </c>
      <c r="P97" s="11">
        <v>13222</v>
      </c>
      <c r="Q97" s="11">
        <v>13266</v>
      </c>
      <c r="R97" s="11">
        <v>13296</v>
      </c>
      <c r="S97" s="11">
        <v>13325</v>
      </c>
      <c r="T97" s="11">
        <v>13373</v>
      </c>
      <c r="U97" s="11">
        <v>13298</v>
      </c>
      <c r="V97" s="11">
        <v>13283</v>
      </c>
      <c r="W97" s="11">
        <v>13296</v>
      </c>
      <c r="X97" s="11">
        <v>13236</v>
      </c>
      <c r="Y97" s="11">
        <v>12873</v>
      </c>
      <c r="Z97" s="11">
        <v>12853</v>
      </c>
      <c r="AA97" s="11">
        <v>12880</v>
      </c>
      <c r="AB97" s="11">
        <v>12920</v>
      </c>
      <c r="AC97" s="11">
        <v>13218</v>
      </c>
      <c r="AD97" s="11">
        <v>13182</v>
      </c>
      <c r="AE97" s="11">
        <v>13202</v>
      </c>
      <c r="AF97" s="11">
        <v>13157</v>
      </c>
      <c r="AG97" s="11">
        <v>13193</v>
      </c>
      <c r="AH97" s="11">
        <v>13289</v>
      </c>
      <c r="AI97" s="11">
        <v>13279</v>
      </c>
      <c r="AJ97" s="11">
        <v>13953</v>
      </c>
      <c r="AK97" s="11">
        <v>14049</v>
      </c>
      <c r="AL97" s="11">
        <v>14167</v>
      </c>
      <c r="AM97" s="11" t="e">
        <v>#N/A</v>
      </c>
      <c r="AN97" s="22">
        <v>37.340000000000003</v>
      </c>
      <c r="AO97" s="22">
        <v>37.65</v>
      </c>
      <c r="AP97" s="22">
        <v>38.25</v>
      </c>
      <c r="AQ97" s="22">
        <v>38.79</v>
      </c>
      <c r="AR97" s="22">
        <v>39.28</v>
      </c>
      <c r="AS97" s="22">
        <v>39.86</v>
      </c>
      <c r="AT97" s="22">
        <v>40.450000000000003</v>
      </c>
      <c r="AU97" s="22">
        <v>41.05</v>
      </c>
      <c r="AV97" s="22">
        <v>41.71</v>
      </c>
      <c r="AW97" s="22">
        <v>42.27</v>
      </c>
      <c r="AX97" s="22">
        <v>42.8</v>
      </c>
      <c r="AY97" s="22">
        <v>44.04</v>
      </c>
      <c r="AZ97" s="22">
        <v>44.51</v>
      </c>
      <c r="BA97" s="22">
        <v>44.92</v>
      </c>
      <c r="BB97" s="22">
        <v>45.47</v>
      </c>
      <c r="BC97" s="22">
        <v>45.32</v>
      </c>
      <c r="BD97" s="22">
        <v>45.9</v>
      </c>
      <c r="BE97" s="22">
        <v>46.22</v>
      </c>
      <c r="BF97" s="22">
        <v>46.59</v>
      </c>
      <c r="BG97" s="22">
        <v>46.88</v>
      </c>
      <c r="BH97" s="22">
        <v>46.85</v>
      </c>
      <c r="BI97" s="22">
        <v>46.96</v>
      </c>
      <c r="BJ97" s="22">
        <v>45.83</v>
      </c>
      <c r="BK97" s="22">
        <v>45.74</v>
      </c>
      <c r="BL97" s="22">
        <v>45.74</v>
      </c>
      <c r="BM97" s="22" t="e">
        <v>#N/A</v>
      </c>
      <c r="BN97" s="11">
        <v>640</v>
      </c>
      <c r="BO97" s="11">
        <v>640</v>
      </c>
      <c r="BP97" s="11">
        <v>596</v>
      </c>
      <c r="BQ97" s="11">
        <v>619</v>
      </c>
      <c r="BR97" s="11">
        <v>559</v>
      </c>
      <c r="BS97" s="11">
        <v>551</v>
      </c>
      <c r="BT97" s="11">
        <v>543</v>
      </c>
      <c r="BU97" s="11">
        <v>538</v>
      </c>
      <c r="BV97" s="11">
        <v>523</v>
      </c>
      <c r="BW97" s="11">
        <v>539</v>
      </c>
      <c r="BX97" s="11">
        <v>531</v>
      </c>
      <c r="BY97" s="11">
        <v>534</v>
      </c>
      <c r="BZ97" s="11">
        <v>545</v>
      </c>
      <c r="CA97" s="11">
        <v>567</v>
      </c>
      <c r="CB97" s="11">
        <v>667</v>
      </c>
      <c r="CC97" s="11">
        <v>972</v>
      </c>
      <c r="CD97" s="11">
        <v>1006</v>
      </c>
      <c r="CE97" s="11">
        <v>1018</v>
      </c>
      <c r="CF97" s="11">
        <v>1065</v>
      </c>
      <c r="CG97" s="11">
        <v>1103</v>
      </c>
      <c r="CH97" s="11">
        <v>1088</v>
      </c>
      <c r="CI97" s="11">
        <v>1089</v>
      </c>
      <c r="CJ97" s="11">
        <v>1214</v>
      </c>
      <c r="CK97" s="11">
        <v>1285</v>
      </c>
      <c r="CL97" s="11">
        <v>1405</v>
      </c>
      <c r="CM97" s="11" t="e">
        <v>#N/A</v>
      </c>
      <c r="CN97" s="11">
        <v>146</v>
      </c>
      <c r="CO97" s="11">
        <v>167</v>
      </c>
      <c r="CP97" s="11">
        <v>143</v>
      </c>
      <c r="CQ97" s="11">
        <v>135</v>
      </c>
      <c r="CR97" s="11">
        <v>132</v>
      </c>
      <c r="CS97" s="11">
        <v>105</v>
      </c>
      <c r="CT97" s="11">
        <v>132</v>
      </c>
      <c r="CU97" s="11">
        <v>92</v>
      </c>
      <c r="CV97" s="11">
        <v>108</v>
      </c>
      <c r="CW97" s="11">
        <v>101</v>
      </c>
      <c r="CX97" s="11">
        <v>115</v>
      </c>
      <c r="CY97" s="11">
        <v>113</v>
      </c>
      <c r="CZ97">
        <v>104</v>
      </c>
      <c r="DA97" s="11">
        <v>112</v>
      </c>
      <c r="DB97">
        <v>105</v>
      </c>
      <c r="DC97" s="11">
        <v>115</v>
      </c>
      <c r="DD97" s="11">
        <v>140</v>
      </c>
      <c r="DE97" s="11">
        <v>132</v>
      </c>
      <c r="DF97" s="11">
        <v>115</v>
      </c>
      <c r="DG97" s="11">
        <v>108</v>
      </c>
      <c r="DH97" s="11">
        <v>111</v>
      </c>
      <c r="DI97" s="11">
        <v>132</v>
      </c>
      <c r="DJ97" s="11">
        <v>133</v>
      </c>
      <c r="DK97" s="11">
        <v>125</v>
      </c>
      <c r="DL97" s="11">
        <v>125</v>
      </c>
      <c r="DM97" s="11" t="e">
        <v>#N/A</v>
      </c>
      <c r="DN97" s="11">
        <v>99</v>
      </c>
      <c r="DO97" s="11">
        <v>109</v>
      </c>
      <c r="DP97" s="11">
        <v>105</v>
      </c>
      <c r="DQ97" s="11">
        <v>115</v>
      </c>
      <c r="DR97" s="11">
        <v>121</v>
      </c>
      <c r="DS97" s="11">
        <v>128</v>
      </c>
      <c r="DT97" s="11">
        <v>112</v>
      </c>
      <c r="DU97" s="11">
        <v>133</v>
      </c>
      <c r="DV97" s="11">
        <v>117</v>
      </c>
      <c r="DW97" s="11">
        <v>123</v>
      </c>
      <c r="DX97" s="11">
        <v>123</v>
      </c>
      <c r="DY97" s="11">
        <v>106</v>
      </c>
      <c r="DZ97" s="11">
        <v>114</v>
      </c>
      <c r="EA97" s="11">
        <v>145</v>
      </c>
      <c r="EB97" s="11">
        <v>122</v>
      </c>
      <c r="EC97" s="11">
        <v>124</v>
      </c>
      <c r="ED97" s="11">
        <v>124</v>
      </c>
      <c r="EE97" s="11">
        <v>128</v>
      </c>
      <c r="EF97" s="11">
        <v>158</v>
      </c>
      <c r="EG97" s="11">
        <v>121</v>
      </c>
      <c r="EH97" s="11">
        <v>152</v>
      </c>
      <c r="EI97" s="11">
        <v>166</v>
      </c>
      <c r="EJ97" s="11">
        <v>175</v>
      </c>
      <c r="EK97" s="11">
        <v>160</v>
      </c>
      <c r="EL97" s="11">
        <v>159</v>
      </c>
      <c r="EM97" s="11" t="e">
        <v>#N/A</v>
      </c>
      <c r="EN97" s="11">
        <v>679</v>
      </c>
      <c r="EO97" s="11">
        <v>587</v>
      </c>
      <c r="EP97" s="11">
        <v>576</v>
      </c>
      <c r="EQ97" s="11">
        <v>586</v>
      </c>
      <c r="ER97" s="11">
        <v>564</v>
      </c>
      <c r="ES97" s="11">
        <v>551</v>
      </c>
      <c r="ET97" s="11">
        <v>550</v>
      </c>
      <c r="EU97" s="11">
        <v>520</v>
      </c>
      <c r="EV97" s="11">
        <v>522</v>
      </c>
      <c r="EW97" s="11">
        <v>565</v>
      </c>
      <c r="EX97" s="11">
        <v>459</v>
      </c>
      <c r="EY97" s="11">
        <v>540</v>
      </c>
      <c r="EZ97" s="11">
        <v>569</v>
      </c>
      <c r="FA97" s="11">
        <v>603</v>
      </c>
      <c r="FB97" s="11">
        <v>706</v>
      </c>
      <c r="FC97" s="11">
        <v>925</v>
      </c>
      <c r="FD97" s="11">
        <v>657</v>
      </c>
      <c r="FE97" s="11">
        <v>734</v>
      </c>
      <c r="FF97" s="11">
        <v>660</v>
      </c>
      <c r="FG97" s="11">
        <v>742</v>
      </c>
      <c r="FH97" s="11">
        <v>774</v>
      </c>
      <c r="FI97" s="11">
        <v>679</v>
      </c>
      <c r="FJ97" s="11">
        <v>985</v>
      </c>
      <c r="FK97" s="11">
        <v>750</v>
      </c>
      <c r="FL97" s="11">
        <v>743</v>
      </c>
      <c r="FM97" s="11" t="e">
        <v>#N/A</v>
      </c>
      <c r="FN97" s="11">
        <v>479</v>
      </c>
      <c r="FO97" s="11">
        <v>505</v>
      </c>
      <c r="FP97" s="11">
        <v>531</v>
      </c>
      <c r="FQ97" s="11">
        <v>562</v>
      </c>
      <c r="FR97" s="11">
        <v>545</v>
      </c>
      <c r="FS97" s="11">
        <v>499</v>
      </c>
      <c r="FT97" s="11">
        <v>522</v>
      </c>
      <c r="FU97" s="11">
        <v>554</v>
      </c>
      <c r="FV97" s="11">
        <v>528</v>
      </c>
      <c r="FW97" s="11">
        <v>528</v>
      </c>
      <c r="FX97" s="11">
        <v>511</v>
      </c>
      <c r="FY97" s="11">
        <v>528</v>
      </c>
      <c r="FZ97" s="11">
        <v>582</v>
      </c>
      <c r="GA97" s="11">
        <v>545</v>
      </c>
      <c r="GB97" s="11">
        <v>649</v>
      </c>
      <c r="GC97" s="11">
        <v>621</v>
      </c>
      <c r="GD97" s="11">
        <v>705</v>
      </c>
      <c r="GE97" s="11">
        <v>718</v>
      </c>
      <c r="GF97" s="11">
        <v>660</v>
      </c>
      <c r="GG97" s="11">
        <v>694</v>
      </c>
      <c r="GH97" s="11">
        <v>618</v>
      </c>
      <c r="GI97" s="11">
        <v>646</v>
      </c>
      <c r="GJ97" s="11">
        <v>543</v>
      </c>
      <c r="GK97" s="11">
        <v>622</v>
      </c>
      <c r="GL97" s="11">
        <v>589</v>
      </c>
      <c r="GM97" s="11" t="e">
        <v>#N/A</v>
      </c>
      <c r="GN97">
        <v>14098</v>
      </c>
      <c r="GO97">
        <v>14151</v>
      </c>
      <c r="GP97">
        <v>14189</v>
      </c>
      <c r="GQ97">
        <v>14230</v>
      </c>
      <c r="GR97">
        <v>14271</v>
      </c>
      <c r="GS97">
        <v>14309</v>
      </c>
      <c r="GT97">
        <v>14345</v>
      </c>
      <c r="GU97">
        <v>14379</v>
      </c>
      <c r="GV97">
        <v>14409</v>
      </c>
      <c r="GW97">
        <v>14435</v>
      </c>
      <c r="GX97">
        <v>14459</v>
      </c>
      <c r="GY97">
        <v>14470</v>
      </c>
      <c r="GZ97">
        <v>14477</v>
      </c>
      <c r="HA97">
        <v>14477</v>
      </c>
      <c r="HB97">
        <v>14482</v>
      </c>
      <c r="HC97">
        <v>14492</v>
      </c>
      <c r="HD97">
        <v>14491</v>
      </c>
      <c r="HE97">
        <v>14489</v>
      </c>
      <c r="HF97">
        <v>14478</v>
      </c>
      <c r="HG97">
        <v>14467</v>
      </c>
      <c r="HH97">
        <v>14450</v>
      </c>
      <c r="HI97">
        <v>14433</v>
      </c>
      <c r="HJ97">
        <v>14415</v>
      </c>
      <c r="HK97">
        <v>14398</v>
      </c>
      <c r="HL97">
        <v>14374</v>
      </c>
      <c r="HM97">
        <v>14356</v>
      </c>
      <c r="HN97">
        <v>14327</v>
      </c>
      <c r="HO97">
        <v>45.71</v>
      </c>
      <c r="HP97">
        <v>45.72</v>
      </c>
      <c r="HQ97">
        <v>45.8</v>
      </c>
      <c r="HR97">
        <v>45.93</v>
      </c>
      <c r="HS97">
        <v>46.03</v>
      </c>
      <c r="HT97">
        <v>46.05</v>
      </c>
      <c r="HU97">
        <v>46.14</v>
      </c>
      <c r="HV97">
        <v>46.23</v>
      </c>
      <c r="HW97">
        <v>46.37</v>
      </c>
      <c r="HX97">
        <v>46.53</v>
      </c>
      <c r="HY97">
        <v>46.68</v>
      </c>
      <c r="HZ97">
        <v>46.86</v>
      </c>
      <c r="IA97">
        <v>47.09</v>
      </c>
      <c r="IB97">
        <v>47.24</v>
      </c>
      <c r="IC97">
        <v>47.41</v>
      </c>
      <c r="ID97">
        <v>47.6</v>
      </c>
      <c r="IE97">
        <v>47.77</v>
      </c>
      <c r="IF97">
        <v>47.9</v>
      </c>
      <c r="IG97">
        <v>47.98</v>
      </c>
      <c r="IH97">
        <v>48.07</v>
      </c>
      <c r="II97">
        <v>48.19</v>
      </c>
      <c r="IJ97">
        <v>48.32</v>
      </c>
      <c r="IK97">
        <v>48.4</v>
      </c>
      <c r="IL97">
        <v>48.48</v>
      </c>
      <c r="IM97">
        <v>48.57</v>
      </c>
      <c r="IN97">
        <v>48.64</v>
      </c>
      <c r="IO97">
        <v>48.67</v>
      </c>
      <c r="IP97">
        <v>134</v>
      </c>
      <c r="IQ97">
        <v>134</v>
      </c>
      <c r="IR97">
        <v>134</v>
      </c>
      <c r="IS97">
        <v>134</v>
      </c>
      <c r="IT97">
        <v>132</v>
      </c>
      <c r="IU97">
        <v>129</v>
      </c>
      <c r="IV97">
        <v>126</v>
      </c>
      <c r="IW97">
        <v>126</v>
      </c>
      <c r="IX97">
        <v>126</v>
      </c>
      <c r="IY97">
        <v>124</v>
      </c>
      <c r="IZ97">
        <v>123</v>
      </c>
      <c r="JA97">
        <v>123</v>
      </c>
      <c r="JB97">
        <v>122</v>
      </c>
      <c r="JC97">
        <v>121</v>
      </c>
      <c r="JD97">
        <v>120</v>
      </c>
      <c r="JE97">
        <v>120</v>
      </c>
      <c r="JF97">
        <v>119</v>
      </c>
      <c r="JG97">
        <v>119</v>
      </c>
      <c r="JH97">
        <v>118</v>
      </c>
      <c r="JI97">
        <v>119</v>
      </c>
      <c r="JJ97">
        <v>119</v>
      </c>
      <c r="JK97">
        <v>119</v>
      </c>
      <c r="JL97">
        <v>119</v>
      </c>
      <c r="JM97">
        <v>121</v>
      </c>
      <c r="JN97">
        <v>121</v>
      </c>
      <c r="JO97">
        <v>122</v>
      </c>
      <c r="JP97">
        <v>122</v>
      </c>
      <c r="JQ97">
        <v>160</v>
      </c>
      <c r="JR97">
        <v>159</v>
      </c>
      <c r="JS97">
        <v>165</v>
      </c>
      <c r="JT97">
        <v>162</v>
      </c>
      <c r="JU97">
        <v>172</v>
      </c>
      <c r="JV97">
        <v>171</v>
      </c>
      <c r="JW97">
        <v>173</v>
      </c>
      <c r="JX97">
        <v>175</v>
      </c>
      <c r="JY97">
        <v>179</v>
      </c>
      <c r="JZ97">
        <v>178</v>
      </c>
      <c r="KA97">
        <v>180</v>
      </c>
      <c r="KB97">
        <v>184</v>
      </c>
      <c r="KC97">
        <v>185</v>
      </c>
      <c r="KD97">
        <v>186</v>
      </c>
      <c r="KE97">
        <v>187</v>
      </c>
      <c r="KF97">
        <v>186</v>
      </c>
      <c r="KG97">
        <v>190</v>
      </c>
      <c r="KH97">
        <v>192</v>
      </c>
      <c r="KI97">
        <v>196</v>
      </c>
      <c r="KJ97">
        <v>198</v>
      </c>
      <c r="KK97">
        <v>202</v>
      </c>
      <c r="KL97">
        <v>205</v>
      </c>
      <c r="KM97">
        <v>209</v>
      </c>
      <c r="KN97">
        <v>210</v>
      </c>
      <c r="KO97">
        <v>216</v>
      </c>
      <c r="KP97">
        <v>216</v>
      </c>
      <c r="KQ97">
        <v>223</v>
      </c>
      <c r="KR97">
        <v>75</v>
      </c>
      <c r="KS97">
        <v>78</v>
      </c>
      <c r="KT97">
        <v>69</v>
      </c>
      <c r="KU97">
        <v>69</v>
      </c>
      <c r="KV97">
        <v>81</v>
      </c>
      <c r="KW97">
        <v>80</v>
      </c>
      <c r="KX97">
        <v>83</v>
      </c>
      <c r="KY97">
        <v>83</v>
      </c>
      <c r="KZ97">
        <v>83</v>
      </c>
      <c r="LA97">
        <v>80</v>
      </c>
      <c r="LB97">
        <v>81</v>
      </c>
      <c r="LC97">
        <v>72</v>
      </c>
      <c r="LD97">
        <v>70</v>
      </c>
      <c r="LE97">
        <v>65</v>
      </c>
      <c r="LF97">
        <v>72</v>
      </c>
      <c r="LG97">
        <v>76</v>
      </c>
      <c r="LH97">
        <v>70</v>
      </c>
      <c r="LI97">
        <v>71</v>
      </c>
      <c r="LJ97">
        <v>67</v>
      </c>
      <c r="LK97">
        <v>68</v>
      </c>
      <c r="LL97">
        <v>66</v>
      </c>
      <c r="LM97">
        <v>69</v>
      </c>
      <c r="LN97">
        <v>72</v>
      </c>
      <c r="LO97">
        <v>72</v>
      </c>
      <c r="LP97">
        <v>71</v>
      </c>
      <c r="LQ97">
        <v>76</v>
      </c>
      <c r="LR97">
        <v>72</v>
      </c>
    </row>
    <row r="98" spans="2:330" x14ac:dyDescent="0.35">
      <c r="B98" s="2" t="s">
        <v>101</v>
      </c>
      <c r="C98" s="1" t="s">
        <v>410</v>
      </c>
      <c r="D98" s="1" t="s">
        <v>212</v>
      </c>
      <c r="E98" s="1">
        <v>5570044</v>
      </c>
      <c r="F98" s="11">
        <v>11987</v>
      </c>
      <c r="G98" s="11">
        <v>12044</v>
      </c>
      <c r="H98" s="11">
        <v>13494</v>
      </c>
      <c r="I98" s="11">
        <v>16555</v>
      </c>
      <c r="J98" t="e">
        <v>#N/A</v>
      </c>
      <c r="K98" t="e">
        <v>#N/A</v>
      </c>
      <c r="L98" s="11">
        <v>114</v>
      </c>
      <c r="M98" s="11">
        <v>529</v>
      </c>
      <c r="N98" s="11">
        <v>18992</v>
      </c>
      <c r="O98" s="11">
        <v>19370</v>
      </c>
      <c r="P98" s="11">
        <v>19489</v>
      </c>
      <c r="Q98" s="11">
        <v>19432</v>
      </c>
      <c r="R98" s="11">
        <v>19444</v>
      </c>
      <c r="S98" s="11">
        <v>19528</v>
      </c>
      <c r="T98" s="11">
        <v>19522</v>
      </c>
      <c r="U98" s="11">
        <v>19345</v>
      </c>
      <c r="V98" s="11">
        <v>19190</v>
      </c>
      <c r="W98" s="11">
        <v>19204</v>
      </c>
      <c r="X98" s="11">
        <v>19114</v>
      </c>
      <c r="Y98" s="11">
        <v>18828</v>
      </c>
      <c r="Z98" s="11">
        <v>18879</v>
      </c>
      <c r="AA98" s="11">
        <v>18996</v>
      </c>
      <c r="AB98" s="11">
        <v>19217</v>
      </c>
      <c r="AC98" s="11">
        <v>19557</v>
      </c>
      <c r="AD98" s="11">
        <v>19697</v>
      </c>
      <c r="AE98" s="11">
        <v>19716</v>
      </c>
      <c r="AF98" s="11">
        <v>19925</v>
      </c>
      <c r="AG98" s="11">
        <v>19911</v>
      </c>
      <c r="AH98" s="11">
        <v>19841</v>
      </c>
      <c r="AI98" s="11">
        <v>19982</v>
      </c>
      <c r="AJ98" s="11">
        <v>19928</v>
      </c>
      <c r="AK98" s="11">
        <v>20016</v>
      </c>
      <c r="AL98" s="11">
        <v>20069</v>
      </c>
      <c r="AM98" s="11" t="e">
        <v>#N/A</v>
      </c>
      <c r="AN98" s="22">
        <v>39.07</v>
      </c>
      <c r="AO98" s="22">
        <v>39.46</v>
      </c>
      <c r="AP98" s="22">
        <v>39.78</v>
      </c>
      <c r="AQ98" s="22">
        <v>40.409999999999997</v>
      </c>
      <c r="AR98" s="22">
        <v>41.08</v>
      </c>
      <c r="AS98" s="22">
        <v>41.69</v>
      </c>
      <c r="AT98" s="22">
        <v>42.2</v>
      </c>
      <c r="AU98" s="22">
        <v>42.87</v>
      </c>
      <c r="AV98" s="22">
        <v>43.44</v>
      </c>
      <c r="AW98" s="22">
        <v>44.08</v>
      </c>
      <c r="AX98" s="22">
        <v>44.71</v>
      </c>
      <c r="AY98" s="22">
        <v>45.72</v>
      </c>
      <c r="AZ98" s="22">
        <v>46.35</v>
      </c>
      <c r="BA98" s="22">
        <v>46.76</v>
      </c>
      <c r="BB98" s="22">
        <v>47.12</v>
      </c>
      <c r="BC98" s="22">
        <v>47.1</v>
      </c>
      <c r="BD98" s="22">
        <v>47.33</v>
      </c>
      <c r="BE98" s="22">
        <v>47.66</v>
      </c>
      <c r="BF98" s="22">
        <v>47.69</v>
      </c>
      <c r="BG98" s="22">
        <v>48.05</v>
      </c>
      <c r="BH98" s="22">
        <v>48.19</v>
      </c>
      <c r="BI98" s="22">
        <v>48.06</v>
      </c>
      <c r="BJ98" s="22">
        <v>48.09</v>
      </c>
      <c r="BK98" s="22">
        <v>47.56</v>
      </c>
      <c r="BL98" s="22">
        <v>47.58</v>
      </c>
      <c r="BM98" s="22" t="e">
        <v>#N/A</v>
      </c>
      <c r="BN98" s="11">
        <v>1116</v>
      </c>
      <c r="BO98" s="11">
        <v>1126</v>
      </c>
      <c r="BP98" s="11">
        <v>1128</v>
      </c>
      <c r="BQ98" s="11">
        <v>1062</v>
      </c>
      <c r="BR98" s="11">
        <v>1049</v>
      </c>
      <c r="BS98" s="11">
        <v>1083</v>
      </c>
      <c r="BT98" s="11">
        <v>1038</v>
      </c>
      <c r="BU98" s="11">
        <v>1020</v>
      </c>
      <c r="BV98" s="11">
        <v>931</v>
      </c>
      <c r="BW98" s="11">
        <v>971</v>
      </c>
      <c r="BX98" s="11">
        <v>954</v>
      </c>
      <c r="BY98" s="11">
        <v>676</v>
      </c>
      <c r="BZ98" s="11">
        <v>722</v>
      </c>
      <c r="CA98" s="11">
        <v>802</v>
      </c>
      <c r="CB98" s="11">
        <v>885</v>
      </c>
      <c r="CC98" s="11">
        <v>1262</v>
      </c>
      <c r="CD98" s="11">
        <v>1357</v>
      </c>
      <c r="CE98" s="11">
        <v>1354</v>
      </c>
      <c r="CF98" s="11">
        <v>1491</v>
      </c>
      <c r="CG98" s="11">
        <v>1510</v>
      </c>
      <c r="CH98" s="11">
        <v>1544</v>
      </c>
      <c r="CI98" s="11">
        <v>1626</v>
      </c>
      <c r="CJ98" s="11">
        <v>1820</v>
      </c>
      <c r="CK98" s="11">
        <v>1966</v>
      </c>
      <c r="CL98" s="11">
        <v>2020</v>
      </c>
      <c r="CM98" s="11" t="e">
        <v>#N/A</v>
      </c>
      <c r="CN98" s="11">
        <v>204</v>
      </c>
      <c r="CO98" s="11">
        <v>176</v>
      </c>
      <c r="CP98" s="11">
        <v>191</v>
      </c>
      <c r="CQ98" s="11">
        <v>179</v>
      </c>
      <c r="CR98" s="11">
        <v>147</v>
      </c>
      <c r="CS98" s="11">
        <v>177</v>
      </c>
      <c r="CT98" s="11">
        <v>179</v>
      </c>
      <c r="CU98" s="11">
        <v>160</v>
      </c>
      <c r="CV98" s="11">
        <v>122</v>
      </c>
      <c r="CW98" s="11">
        <v>141</v>
      </c>
      <c r="CX98" s="11">
        <v>149</v>
      </c>
      <c r="CY98" s="11">
        <v>140</v>
      </c>
      <c r="CZ98">
        <v>138</v>
      </c>
      <c r="DA98" s="11">
        <v>163</v>
      </c>
      <c r="DB98">
        <v>166</v>
      </c>
      <c r="DC98" s="11">
        <v>180</v>
      </c>
      <c r="DD98" s="11">
        <v>189</v>
      </c>
      <c r="DE98" s="11">
        <v>200</v>
      </c>
      <c r="DF98" s="11">
        <v>197</v>
      </c>
      <c r="DG98" s="11">
        <v>184</v>
      </c>
      <c r="DH98" s="11">
        <v>190</v>
      </c>
      <c r="DI98" s="11">
        <v>208</v>
      </c>
      <c r="DJ98" s="11">
        <v>166</v>
      </c>
      <c r="DK98" s="11">
        <v>176</v>
      </c>
      <c r="DL98" s="11">
        <v>171</v>
      </c>
      <c r="DM98" s="11" t="e">
        <v>#N/A</v>
      </c>
      <c r="DN98" s="11">
        <v>159</v>
      </c>
      <c r="DO98" s="11">
        <v>130</v>
      </c>
      <c r="DP98" s="11">
        <v>170</v>
      </c>
      <c r="DQ98" s="11">
        <v>164</v>
      </c>
      <c r="DR98" s="11">
        <v>154</v>
      </c>
      <c r="DS98" s="11">
        <v>158</v>
      </c>
      <c r="DT98" s="11">
        <v>169</v>
      </c>
      <c r="DU98" s="11">
        <v>181</v>
      </c>
      <c r="DV98" s="11">
        <v>147</v>
      </c>
      <c r="DW98" s="11">
        <v>154</v>
      </c>
      <c r="DX98" s="11">
        <v>175</v>
      </c>
      <c r="DY98" s="11">
        <v>170</v>
      </c>
      <c r="DZ98" s="11">
        <v>180</v>
      </c>
      <c r="EA98" s="11">
        <v>173</v>
      </c>
      <c r="EB98" s="11">
        <v>167</v>
      </c>
      <c r="EC98" s="11">
        <v>189</v>
      </c>
      <c r="ED98" s="11">
        <v>202</v>
      </c>
      <c r="EE98" s="11">
        <v>207</v>
      </c>
      <c r="EF98" s="11">
        <v>192</v>
      </c>
      <c r="EG98" s="11">
        <v>199</v>
      </c>
      <c r="EH98" s="11">
        <v>215</v>
      </c>
      <c r="EI98" s="11">
        <v>196</v>
      </c>
      <c r="EJ98" s="11">
        <v>218</v>
      </c>
      <c r="EK98" s="11">
        <v>235</v>
      </c>
      <c r="EL98" s="11">
        <v>208</v>
      </c>
      <c r="EM98" s="11" t="e">
        <v>#N/A</v>
      </c>
      <c r="EN98" s="11">
        <v>1119</v>
      </c>
      <c r="EO98" s="11">
        <v>1340</v>
      </c>
      <c r="EP98" s="11">
        <v>1069</v>
      </c>
      <c r="EQ98" s="11">
        <v>849</v>
      </c>
      <c r="ER98" s="11">
        <v>973</v>
      </c>
      <c r="ES98" s="11">
        <v>943</v>
      </c>
      <c r="ET98" s="11">
        <v>909</v>
      </c>
      <c r="EU98" s="11">
        <v>913</v>
      </c>
      <c r="EV98" s="11">
        <v>908</v>
      </c>
      <c r="EW98" s="11">
        <v>869</v>
      </c>
      <c r="EX98" s="11">
        <v>809</v>
      </c>
      <c r="EY98" s="11">
        <v>921</v>
      </c>
      <c r="EZ98" s="11">
        <v>968</v>
      </c>
      <c r="FA98" s="11">
        <v>946</v>
      </c>
      <c r="FB98" s="11">
        <v>1064</v>
      </c>
      <c r="FC98" s="11">
        <v>1341</v>
      </c>
      <c r="FD98" s="11">
        <v>1291</v>
      </c>
      <c r="FE98" s="11">
        <v>1051</v>
      </c>
      <c r="FF98" s="11">
        <v>1172</v>
      </c>
      <c r="FG98" s="11">
        <v>1011</v>
      </c>
      <c r="FH98" s="11">
        <v>910</v>
      </c>
      <c r="FI98" s="11">
        <v>1023</v>
      </c>
      <c r="FJ98" s="11">
        <v>1304</v>
      </c>
      <c r="FK98" s="11">
        <v>1202</v>
      </c>
      <c r="FL98" s="11">
        <v>1072</v>
      </c>
      <c r="FM98" s="11" t="e">
        <v>#N/A</v>
      </c>
      <c r="FN98" s="11">
        <v>1008</v>
      </c>
      <c r="FO98" s="11">
        <v>1008</v>
      </c>
      <c r="FP98" s="11">
        <v>971</v>
      </c>
      <c r="FQ98" s="11">
        <v>921</v>
      </c>
      <c r="FR98" s="11">
        <v>954</v>
      </c>
      <c r="FS98" s="11">
        <v>878</v>
      </c>
      <c r="FT98" s="11">
        <v>925</v>
      </c>
      <c r="FU98" s="11">
        <v>1069</v>
      </c>
      <c r="FV98" s="11">
        <v>1038</v>
      </c>
      <c r="FW98" s="11">
        <v>842</v>
      </c>
      <c r="FX98" s="11">
        <v>871</v>
      </c>
      <c r="FY98" s="11">
        <v>951</v>
      </c>
      <c r="FZ98" s="11">
        <v>878</v>
      </c>
      <c r="GA98" s="11">
        <v>819</v>
      </c>
      <c r="GB98" s="11">
        <v>846</v>
      </c>
      <c r="GC98" s="11">
        <v>997</v>
      </c>
      <c r="GD98" s="11">
        <v>1131</v>
      </c>
      <c r="GE98" s="11">
        <v>1023</v>
      </c>
      <c r="GF98" s="11">
        <v>963</v>
      </c>
      <c r="GG98" s="11">
        <v>991</v>
      </c>
      <c r="GH98" s="11">
        <v>944</v>
      </c>
      <c r="GI98" s="11">
        <v>888</v>
      </c>
      <c r="GJ98" s="11">
        <v>1010</v>
      </c>
      <c r="GK98" s="11">
        <v>1059</v>
      </c>
      <c r="GL98" s="11">
        <v>979</v>
      </c>
      <c r="GM98" s="11" t="e">
        <v>#N/A</v>
      </c>
      <c r="GN98">
        <v>20021</v>
      </c>
      <c r="GO98">
        <v>20046</v>
      </c>
      <c r="GP98">
        <v>20063</v>
      </c>
      <c r="GQ98">
        <v>20089</v>
      </c>
      <c r="GR98">
        <v>20116</v>
      </c>
      <c r="GS98">
        <v>20143</v>
      </c>
      <c r="GT98">
        <v>20163</v>
      </c>
      <c r="GU98">
        <v>20177</v>
      </c>
      <c r="GV98">
        <v>20192</v>
      </c>
      <c r="GW98">
        <v>20218</v>
      </c>
      <c r="GX98">
        <v>20224</v>
      </c>
      <c r="GY98">
        <v>20215</v>
      </c>
      <c r="GZ98">
        <v>20204</v>
      </c>
      <c r="HA98">
        <v>20181</v>
      </c>
      <c r="HB98">
        <v>20155</v>
      </c>
      <c r="HC98">
        <v>20118</v>
      </c>
      <c r="HD98">
        <v>20085</v>
      </c>
      <c r="HE98">
        <v>20037</v>
      </c>
      <c r="HF98">
        <v>19991</v>
      </c>
      <c r="HG98">
        <v>19941</v>
      </c>
      <c r="HH98">
        <v>19887</v>
      </c>
      <c r="HI98">
        <v>19828</v>
      </c>
      <c r="HJ98">
        <v>19779</v>
      </c>
      <c r="HK98">
        <v>19727</v>
      </c>
      <c r="HL98">
        <v>19682</v>
      </c>
      <c r="HM98">
        <v>19637</v>
      </c>
      <c r="HN98">
        <v>19595</v>
      </c>
      <c r="HO98">
        <v>47.53</v>
      </c>
      <c r="HP98">
        <v>47.57</v>
      </c>
      <c r="HQ98">
        <v>47.61</v>
      </c>
      <c r="HR98">
        <v>47.67</v>
      </c>
      <c r="HS98">
        <v>47.82</v>
      </c>
      <c r="HT98">
        <v>47.87</v>
      </c>
      <c r="HU98">
        <v>48.02</v>
      </c>
      <c r="HV98">
        <v>48.18</v>
      </c>
      <c r="HW98">
        <v>48.28</v>
      </c>
      <c r="HX98">
        <v>48.39</v>
      </c>
      <c r="HY98">
        <v>48.52</v>
      </c>
      <c r="HZ98">
        <v>48.68</v>
      </c>
      <c r="IA98">
        <v>48.86</v>
      </c>
      <c r="IB98">
        <v>48.99</v>
      </c>
      <c r="IC98">
        <v>49.11</v>
      </c>
      <c r="ID98">
        <v>49.26</v>
      </c>
      <c r="IE98">
        <v>49.4</v>
      </c>
      <c r="IF98">
        <v>49.51</v>
      </c>
      <c r="IG98">
        <v>49.62</v>
      </c>
      <c r="IH98">
        <v>49.72</v>
      </c>
      <c r="II98">
        <v>49.77</v>
      </c>
      <c r="IJ98">
        <v>49.82</v>
      </c>
      <c r="IK98">
        <v>49.88</v>
      </c>
      <c r="IL98">
        <v>49.96</v>
      </c>
      <c r="IM98">
        <v>50.03</v>
      </c>
      <c r="IN98">
        <v>50.08</v>
      </c>
      <c r="IO98">
        <v>50.13</v>
      </c>
      <c r="IP98">
        <v>173</v>
      </c>
      <c r="IQ98">
        <v>171</v>
      </c>
      <c r="IR98">
        <v>167</v>
      </c>
      <c r="IS98">
        <v>166</v>
      </c>
      <c r="IT98">
        <v>164</v>
      </c>
      <c r="IU98">
        <v>163</v>
      </c>
      <c r="IV98">
        <v>161</v>
      </c>
      <c r="IW98">
        <v>160</v>
      </c>
      <c r="IX98">
        <v>158</v>
      </c>
      <c r="IY98">
        <v>158</v>
      </c>
      <c r="IZ98">
        <v>156</v>
      </c>
      <c r="JA98">
        <v>156</v>
      </c>
      <c r="JB98">
        <v>154</v>
      </c>
      <c r="JC98">
        <v>152</v>
      </c>
      <c r="JD98">
        <v>152</v>
      </c>
      <c r="JE98">
        <v>150</v>
      </c>
      <c r="JF98">
        <v>150</v>
      </c>
      <c r="JG98">
        <v>150</v>
      </c>
      <c r="JH98">
        <v>150</v>
      </c>
      <c r="JI98">
        <v>150</v>
      </c>
      <c r="JJ98">
        <v>150</v>
      </c>
      <c r="JK98">
        <v>151</v>
      </c>
      <c r="JL98">
        <v>152</v>
      </c>
      <c r="JM98">
        <v>152</v>
      </c>
      <c r="JN98">
        <v>153</v>
      </c>
      <c r="JO98">
        <v>154</v>
      </c>
      <c r="JP98">
        <v>154</v>
      </c>
      <c r="JQ98">
        <v>243</v>
      </c>
      <c r="JR98">
        <v>234</v>
      </c>
      <c r="JS98">
        <v>234</v>
      </c>
      <c r="JT98">
        <v>236</v>
      </c>
      <c r="JU98">
        <v>235</v>
      </c>
      <c r="JV98">
        <v>240</v>
      </c>
      <c r="JW98">
        <v>237</v>
      </c>
      <c r="JX98">
        <v>244</v>
      </c>
      <c r="JY98">
        <v>241</v>
      </c>
      <c r="JZ98">
        <v>240</v>
      </c>
      <c r="KA98">
        <v>245</v>
      </c>
      <c r="KB98">
        <v>243</v>
      </c>
      <c r="KC98">
        <v>247</v>
      </c>
      <c r="KD98">
        <v>248</v>
      </c>
      <c r="KE98">
        <v>249</v>
      </c>
      <c r="KF98">
        <v>256</v>
      </c>
      <c r="KG98">
        <v>255</v>
      </c>
      <c r="KH98">
        <v>263</v>
      </c>
      <c r="KI98">
        <v>266</v>
      </c>
      <c r="KJ98">
        <v>266</v>
      </c>
      <c r="KK98">
        <v>271</v>
      </c>
      <c r="KL98">
        <v>275</v>
      </c>
      <c r="KM98">
        <v>273</v>
      </c>
      <c r="KN98">
        <v>276</v>
      </c>
      <c r="KO98">
        <v>278</v>
      </c>
      <c r="KP98">
        <v>281</v>
      </c>
      <c r="KQ98">
        <v>274</v>
      </c>
      <c r="KR98">
        <v>75</v>
      </c>
      <c r="KS98">
        <v>88</v>
      </c>
      <c r="KT98">
        <v>84</v>
      </c>
      <c r="KU98">
        <v>96</v>
      </c>
      <c r="KV98">
        <v>98</v>
      </c>
      <c r="KW98">
        <v>104</v>
      </c>
      <c r="KX98">
        <v>96</v>
      </c>
      <c r="KY98">
        <v>98</v>
      </c>
      <c r="KZ98">
        <v>98</v>
      </c>
      <c r="LA98">
        <v>108</v>
      </c>
      <c r="LB98">
        <v>95</v>
      </c>
      <c r="LC98">
        <v>78</v>
      </c>
      <c r="LD98">
        <v>82</v>
      </c>
      <c r="LE98">
        <v>73</v>
      </c>
      <c r="LF98">
        <v>71</v>
      </c>
      <c r="LG98">
        <v>69</v>
      </c>
      <c r="LH98">
        <v>72</v>
      </c>
      <c r="LI98">
        <v>65</v>
      </c>
      <c r="LJ98">
        <v>70</v>
      </c>
      <c r="LK98">
        <v>66</v>
      </c>
      <c r="LL98">
        <v>67</v>
      </c>
      <c r="LM98">
        <v>65</v>
      </c>
      <c r="LN98">
        <v>72</v>
      </c>
      <c r="LO98">
        <v>72</v>
      </c>
      <c r="LP98">
        <v>80</v>
      </c>
      <c r="LQ98">
        <v>82</v>
      </c>
      <c r="LR98">
        <v>78</v>
      </c>
    </row>
    <row r="99" spans="2:330" x14ac:dyDescent="0.35">
      <c r="B99" s="2" t="s">
        <v>102</v>
      </c>
      <c r="C99" s="1" t="s">
        <v>411</v>
      </c>
      <c r="D99" s="1" t="s">
        <v>213</v>
      </c>
      <c r="E99" s="1">
        <v>5570048</v>
      </c>
      <c r="F99" s="11">
        <v>9919</v>
      </c>
      <c r="G99" s="11">
        <v>9986</v>
      </c>
      <c r="H99" s="11">
        <v>10764</v>
      </c>
      <c r="I99" s="11">
        <v>11509</v>
      </c>
      <c r="J99" t="e">
        <v>#N/A</v>
      </c>
      <c r="K99" t="e">
        <v>#N/A</v>
      </c>
      <c r="L99" s="11">
        <v>254</v>
      </c>
      <c r="M99" s="11">
        <v>258</v>
      </c>
      <c r="N99" s="11">
        <v>13203</v>
      </c>
      <c r="O99" s="11">
        <v>13155</v>
      </c>
      <c r="P99" s="11">
        <v>13148</v>
      </c>
      <c r="Q99" s="11">
        <v>13158</v>
      </c>
      <c r="R99" s="11">
        <v>13199</v>
      </c>
      <c r="S99" s="11">
        <v>13118</v>
      </c>
      <c r="T99" s="11">
        <v>13079</v>
      </c>
      <c r="U99" s="11">
        <v>12937</v>
      </c>
      <c r="V99" s="11">
        <v>12805</v>
      </c>
      <c r="W99" s="11">
        <v>12667</v>
      </c>
      <c r="X99" s="11">
        <v>12596</v>
      </c>
      <c r="Y99" s="11">
        <v>12400</v>
      </c>
      <c r="Z99" s="11">
        <v>12386</v>
      </c>
      <c r="AA99" s="11">
        <v>12294</v>
      </c>
      <c r="AB99" s="11">
        <v>12167</v>
      </c>
      <c r="AC99" s="11">
        <v>12443</v>
      </c>
      <c r="AD99" s="11">
        <v>12315</v>
      </c>
      <c r="AE99" s="11">
        <v>12356</v>
      </c>
      <c r="AF99" s="11">
        <v>12397</v>
      </c>
      <c r="AG99" s="11">
        <v>12654</v>
      </c>
      <c r="AH99" s="11">
        <v>12556</v>
      </c>
      <c r="AI99" s="11">
        <v>12669</v>
      </c>
      <c r="AJ99" s="11">
        <v>12727</v>
      </c>
      <c r="AK99" s="11">
        <v>12793</v>
      </c>
      <c r="AL99" s="11">
        <v>12848</v>
      </c>
      <c r="AM99" s="11" t="e">
        <v>#N/A</v>
      </c>
      <c r="AN99" s="22">
        <v>38.19</v>
      </c>
      <c r="AO99" s="22">
        <v>38.82</v>
      </c>
      <c r="AP99" s="22">
        <v>39.31</v>
      </c>
      <c r="AQ99" s="22">
        <v>39.79</v>
      </c>
      <c r="AR99" s="22">
        <v>40.22</v>
      </c>
      <c r="AS99" s="22">
        <v>40.880000000000003</v>
      </c>
      <c r="AT99" s="22">
        <v>41.43</v>
      </c>
      <c r="AU99" s="22">
        <v>42.18</v>
      </c>
      <c r="AV99" s="22">
        <v>42.84</v>
      </c>
      <c r="AW99" s="22">
        <v>43.48</v>
      </c>
      <c r="AX99" s="22">
        <v>44.04</v>
      </c>
      <c r="AY99" s="22">
        <v>45.3</v>
      </c>
      <c r="AZ99" s="22">
        <v>45.91</v>
      </c>
      <c r="BA99" s="22">
        <v>46.54</v>
      </c>
      <c r="BB99" s="22">
        <v>47.28</v>
      </c>
      <c r="BC99" s="22">
        <v>47.41</v>
      </c>
      <c r="BD99" s="22">
        <v>48.13</v>
      </c>
      <c r="BE99" s="22">
        <v>48.29</v>
      </c>
      <c r="BF99" s="22">
        <v>48.73</v>
      </c>
      <c r="BG99" s="22">
        <v>48.51</v>
      </c>
      <c r="BH99" s="22">
        <v>48.73</v>
      </c>
      <c r="BI99" s="22">
        <v>48.67</v>
      </c>
      <c r="BJ99" s="22">
        <v>48.19</v>
      </c>
      <c r="BK99" s="22">
        <v>47.99</v>
      </c>
      <c r="BL99" s="22">
        <v>47.74</v>
      </c>
      <c r="BM99" s="22" t="e">
        <v>#N/A</v>
      </c>
      <c r="BN99" s="11">
        <v>574</v>
      </c>
      <c r="BO99" s="11">
        <v>543</v>
      </c>
      <c r="BP99" s="11">
        <v>549</v>
      </c>
      <c r="BQ99" s="11">
        <v>561</v>
      </c>
      <c r="BR99" s="11">
        <v>555</v>
      </c>
      <c r="BS99" s="11">
        <v>529</v>
      </c>
      <c r="BT99" s="11">
        <v>524</v>
      </c>
      <c r="BU99" s="11">
        <v>479</v>
      </c>
      <c r="BV99" s="11">
        <v>454</v>
      </c>
      <c r="BW99" s="11">
        <v>428</v>
      </c>
      <c r="BX99" s="11">
        <v>452</v>
      </c>
      <c r="BY99" s="11">
        <v>449</v>
      </c>
      <c r="BZ99" s="11">
        <v>511</v>
      </c>
      <c r="CA99" s="11">
        <v>503</v>
      </c>
      <c r="CB99" s="11">
        <v>503</v>
      </c>
      <c r="CC99" s="11">
        <v>812</v>
      </c>
      <c r="CD99" s="11">
        <v>782</v>
      </c>
      <c r="CE99" s="11">
        <v>786</v>
      </c>
      <c r="CF99" s="11">
        <v>821</v>
      </c>
      <c r="CG99" s="11">
        <v>1070</v>
      </c>
      <c r="CH99" s="11">
        <v>984</v>
      </c>
      <c r="CI99" s="11">
        <v>1054</v>
      </c>
      <c r="CJ99" s="11">
        <v>1128</v>
      </c>
      <c r="CK99" s="11">
        <v>1199</v>
      </c>
      <c r="CL99" s="11">
        <v>1280</v>
      </c>
      <c r="CM99" s="11" t="e">
        <v>#N/A</v>
      </c>
      <c r="CN99" s="11">
        <v>125</v>
      </c>
      <c r="CO99" s="11">
        <v>105</v>
      </c>
      <c r="CP99" s="11">
        <v>123</v>
      </c>
      <c r="CQ99" s="11">
        <v>103</v>
      </c>
      <c r="CR99" s="11">
        <v>117</v>
      </c>
      <c r="CS99" s="11">
        <v>108</v>
      </c>
      <c r="CT99" s="11">
        <v>104</v>
      </c>
      <c r="CU99" s="11">
        <v>101</v>
      </c>
      <c r="CV99" s="11">
        <v>101</v>
      </c>
      <c r="CW99" s="11">
        <v>86</v>
      </c>
      <c r="CX99" s="11">
        <v>105</v>
      </c>
      <c r="CY99" s="11">
        <v>97</v>
      </c>
      <c r="CZ99">
        <v>95</v>
      </c>
      <c r="DA99" s="11">
        <v>92</v>
      </c>
      <c r="DB99">
        <v>82</v>
      </c>
      <c r="DC99" s="11">
        <v>92</v>
      </c>
      <c r="DD99" s="11">
        <v>100</v>
      </c>
      <c r="DE99" s="11">
        <v>84</v>
      </c>
      <c r="DF99" s="11">
        <v>107</v>
      </c>
      <c r="DG99" s="11">
        <v>111</v>
      </c>
      <c r="DH99" s="11">
        <v>122</v>
      </c>
      <c r="DI99" s="11">
        <v>118</v>
      </c>
      <c r="DJ99" s="11">
        <v>127</v>
      </c>
      <c r="DK99" s="11">
        <v>114</v>
      </c>
      <c r="DL99" s="11">
        <v>108</v>
      </c>
      <c r="DM99" s="11" t="e">
        <v>#N/A</v>
      </c>
      <c r="DN99" s="11">
        <v>168</v>
      </c>
      <c r="DO99" s="11">
        <v>175</v>
      </c>
      <c r="DP99" s="11">
        <v>201</v>
      </c>
      <c r="DQ99" s="11">
        <v>195</v>
      </c>
      <c r="DR99" s="11">
        <v>162</v>
      </c>
      <c r="DS99" s="11">
        <v>149</v>
      </c>
      <c r="DT99" s="11">
        <v>151</v>
      </c>
      <c r="DU99" s="11">
        <v>160</v>
      </c>
      <c r="DV99" s="11">
        <v>165</v>
      </c>
      <c r="DW99" s="11">
        <v>174</v>
      </c>
      <c r="DX99" s="11">
        <v>175</v>
      </c>
      <c r="DY99" s="11">
        <v>141</v>
      </c>
      <c r="DZ99" s="11">
        <v>153</v>
      </c>
      <c r="EA99" s="11">
        <v>168</v>
      </c>
      <c r="EB99" s="11">
        <v>165</v>
      </c>
      <c r="EC99" s="11">
        <v>154</v>
      </c>
      <c r="ED99" s="11">
        <v>187</v>
      </c>
      <c r="EE99" s="11">
        <v>191</v>
      </c>
      <c r="EF99" s="11">
        <v>170</v>
      </c>
      <c r="EG99" s="11">
        <v>176</v>
      </c>
      <c r="EH99" s="11">
        <v>202</v>
      </c>
      <c r="EI99" s="11">
        <v>181</v>
      </c>
      <c r="EJ99" s="11">
        <v>190</v>
      </c>
      <c r="EK99" s="11">
        <v>189</v>
      </c>
      <c r="EL99" s="11">
        <v>190</v>
      </c>
      <c r="EM99" s="11" t="e">
        <v>#N/A</v>
      </c>
      <c r="EN99" s="11">
        <v>587</v>
      </c>
      <c r="EO99" s="11">
        <v>536</v>
      </c>
      <c r="EP99" s="11">
        <v>579</v>
      </c>
      <c r="EQ99" s="11">
        <v>598</v>
      </c>
      <c r="ER99" s="11">
        <v>564</v>
      </c>
      <c r="ES99" s="11">
        <v>500</v>
      </c>
      <c r="ET99" s="11">
        <v>497</v>
      </c>
      <c r="EU99" s="11">
        <v>439</v>
      </c>
      <c r="EV99" s="11">
        <v>429</v>
      </c>
      <c r="EW99" s="11">
        <v>409</v>
      </c>
      <c r="EX99" s="11">
        <v>438</v>
      </c>
      <c r="EY99" s="11">
        <v>650</v>
      </c>
      <c r="EZ99" s="11">
        <v>645</v>
      </c>
      <c r="FA99" s="11">
        <v>649</v>
      </c>
      <c r="FB99" s="11">
        <v>533</v>
      </c>
      <c r="FC99" s="11">
        <v>874</v>
      </c>
      <c r="FD99" s="11">
        <v>656</v>
      </c>
      <c r="FE99" s="11">
        <v>752</v>
      </c>
      <c r="FF99" s="11">
        <v>832</v>
      </c>
      <c r="FG99" s="11">
        <v>1063</v>
      </c>
      <c r="FH99" s="11">
        <v>811</v>
      </c>
      <c r="FI99" s="11">
        <v>869</v>
      </c>
      <c r="FJ99" s="11">
        <v>976</v>
      </c>
      <c r="FK99" s="11">
        <v>852</v>
      </c>
      <c r="FL99" s="11">
        <v>938</v>
      </c>
      <c r="FM99" s="11" t="e">
        <v>#N/A</v>
      </c>
      <c r="FN99" s="11">
        <v>491</v>
      </c>
      <c r="FO99" s="11">
        <v>514</v>
      </c>
      <c r="FP99" s="11">
        <v>508</v>
      </c>
      <c r="FQ99" s="11">
        <v>496</v>
      </c>
      <c r="FR99" s="11">
        <v>478</v>
      </c>
      <c r="FS99" s="11">
        <v>541</v>
      </c>
      <c r="FT99" s="11">
        <v>489</v>
      </c>
      <c r="FU99" s="11">
        <v>522</v>
      </c>
      <c r="FV99" s="11">
        <v>497</v>
      </c>
      <c r="FW99" s="11">
        <v>459</v>
      </c>
      <c r="FX99" s="11">
        <v>440</v>
      </c>
      <c r="FY99" s="11">
        <v>597</v>
      </c>
      <c r="FZ99" s="11">
        <v>601</v>
      </c>
      <c r="GA99" s="11">
        <v>658</v>
      </c>
      <c r="GB99" s="11">
        <v>577</v>
      </c>
      <c r="GC99" s="11">
        <v>535</v>
      </c>
      <c r="GD99" s="11">
        <v>694</v>
      </c>
      <c r="GE99" s="11">
        <v>599</v>
      </c>
      <c r="GF99" s="11">
        <v>733</v>
      </c>
      <c r="GG99" s="11">
        <v>741</v>
      </c>
      <c r="GH99" s="11">
        <v>831</v>
      </c>
      <c r="GI99" s="11">
        <v>693</v>
      </c>
      <c r="GJ99" s="11">
        <v>716</v>
      </c>
      <c r="GK99" s="11">
        <v>713</v>
      </c>
      <c r="GL99" s="11">
        <v>802</v>
      </c>
      <c r="GM99" s="11" t="e">
        <v>#N/A</v>
      </c>
      <c r="GN99">
        <v>12914</v>
      </c>
      <c r="GO99">
        <v>13037</v>
      </c>
      <c r="GP99">
        <v>13141</v>
      </c>
      <c r="GQ99">
        <v>13240</v>
      </c>
      <c r="GR99">
        <v>13334</v>
      </c>
      <c r="GS99">
        <v>13421</v>
      </c>
      <c r="GT99">
        <v>13508</v>
      </c>
      <c r="GU99">
        <v>13585</v>
      </c>
      <c r="GV99">
        <v>13666</v>
      </c>
      <c r="GW99">
        <v>13735</v>
      </c>
      <c r="GX99">
        <v>13804</v>
      </c>
      <c r="GY99">
        <v>13850</v>
      </c>
      <c r="GZ99">
        <v>13887</v>
      </c>
      <c r="HA99">
        <v>13916</v>
      </c>
      <c r="HB99">
        <v>13949</v>
      </c>
      <c r="HC99">
        <v>13976</v>
      </c>
      <c r="HD99">
        <v>13999</v>
      </c>
      <c r="HE99">
        <v>14015</v>
      </c>
      <c r="HF99">
        <v>14028</v>
      </c>
      <c r="HG99">
        <v>14036</v>
      </c>
      <c r="HH99">
        <v>14045</v>
      </c>
      <c r="HI99">
        <v>14045</v>
      </c>
      <c r="HJ99">
        <v>14047</v>
      </c>
      <c r="HK99">
        <v>14033</v>
      </c>
      <c r="HL99">
        <v>14028</v>
      </c>
      <c r="HM99">
        <v>14013</v>
      </c>
      <c r="HN99">
        <v>13998</v>
      </c>
      <c r="HO99">
        <v>47.74</v>
      </c>
      <c r="HP99">
        <v>47.58</v>
      </c>
      <c r="HQ99">
        <v>47.52</v>
      </c>
      <c r="HR99">
        <v>47.43</v>
      </c>
      <c r="HS99">
        <v>47.35</v>
      </c>
      <c r="HT99">
        <v>47.27</v>
      </c>
      <c r="HU99">
        <v>47.24</v>
      </c>
      <c r="HV99">
        <v>47.27</v>
      </c>
      <c r="HW99">
        <v>47.34</v>
      </c>
      <c r="HX99">
        <v>47.38</v>
      </c>
      <c r="HY99">
        <v>47.45</v>
      </c>
      <c r="HZ99">
        <v>47.53</v>
      </c>
      <c r="IA99">
        <v>47.64</v>
      </c>
      <c r="IB99">
        <v>47.78</v>
      </c>
      <c r="IC99">
        <v>47.96</v>
      </c>
      <c r="ID99">
        <v>48.17</v>
      </c>
      <c r="IE99">
        <v>48.35</v>
      </c>
      <c r="IF99">
        <v>48.51</v>
      </c>
      <c r="IG99">
        <v>48.65</v>
      </c>
      <c r="IH99">
        <v>48.78</v>
      </c>
      <c r="II99">
        <v>48.89</v>
      </c>
      <c r="IJ99">
        <v>49.02</v>
      </c>
      <c r="IK99">
        <v>49.14</v>
      </c>
      <c r="IL99">
        <v>49.21</v>
      </c>
      <c r="IM99">
        <v>49.3</v>
      </c>
      <c r="IN99">
        <v>49.36</v>
      </c>
      <c r="IO99">
        <v>49.38</v>
      </c>
      <c r="IP99">
        <v>115</v>
      </c>
      <c r="IQ99">
        <v>122</v>
      </c>
      <c r="IR99">
        <v>127</v>
      </c>
      <c r="IS99">
        <v>127</v>
      </c>
      <c r="IT99">
        <v>128</v>
      </c>
      <c r="IU99">
        <v>127</v>
      </c>
      <c r="IV99">
        <v>127</v>
      </c>
      <c r="IW99">
        <v>126</v>
      </c>
      <c r="IX99">
        <v>125</v>
      </c>
      <c r="IY99">
        <v>124</v>
      </c>
      <c r="IZ99">
        <v>123</v>
      </c>
      <c r="JA99">
        <v>122</v>
      </c>
      <c r="JB99">
        <v>121</v>
      </c>
      <c r="JC99">
        <v>120</v>
      </c>
      <c r="JD99">
        <v>119</v>
      </c>
      <c r="JE99">
        <v>118</v>
      </c>
      <c r="JF99">
        <v>117</v>
      </c>
      <c r="JG99">
        <v>117</v>
      </c>
      <c r="JH99">
        <v>117</v>
      </c>
      <c r="JI99">
        <v>117</v>
      </c>
      <c r="JJ99">
        <v>118</v>
      </c>
      <c r="JK99">
        <v>119</v>
      </c>
      <c r="JL99">
        <v>119</v>
      </c>
      <c r="JM99">
        <v>121</v>
      </c>
      <c r="JN99">
        <v>121</v>
      </c>
      <c r="JO99">
        <v>122</v>
      </c>
      <c r="JP99">
        <v>122</v>
      </c>
      <c r="JQ99">
        <v>164</v>
      </c>
      <c r="JR99">
        <v>169</v>
      </c>
      <c r="JS99">
        <v>170</v>
      </c>
      <c r="JT99">
        <v>175</v>
      </c>
      <c r="JU99">
        <v>179</v>
      </c>
      <c r="JV99">
        <v>186</v>
      </c>
      <c r="JW99">
        <v>187</v>
      </c>
      <c r="JX99">
        <v>191</v>
      </c>
      <c r="JY99">
        <v>186</v>
      </c>
      <c r="JZ99">
        <v>188</v>
      </c>
      <c r="KA99">
        <v>190</v>
      </c>
      <c r="KB99">
        <v>195</v>
      </c>
      <c r="KC99">
        <v>199</v>
      </c>
      <c r="KD99">
        <v>198</v>
      </c>
      <c r="KE99">
        <v>198</v>
      </c>
      <c r="KF99">
        <v>198</v>
      </c>
      <c r="KG99">
        <v>202</v>
      </c>
      <c r="KH99">
        <v>204</v>
      </c>
      <c r="KI99">
        <v>205</v>
      </c>
      <c r="KJ99">
        <v>209</v>
      </c>
      <c r="KK99">
        <v>214</v>
      </c>
      <c r="KL99">
        <v>223</v>
      </c>
      <c r="KM99">
        <v>225</v>
      </c>
      <c r="KN99">
        <v>239</v>
      </c>
      <c r="KO99">
        <v>236</v>
      </c>
      <c r="KP99">
        <v>243</v>
      </c>
      <c r="KQ99">
        <v>242</v>
      </c>
      <c r="KR99">
        <v>170</v>
      </c>
      <c r="KS99">
        <v>170</v>
      </c>
      <c r="KT99">
        <v>147</v>
      </c>
      <c r="KU99">
        <v>147</v>
      </c>
      <c r="KV99">
        <v>145</v>
      </c>
      <c r="KW99">
        <v>146</v>
      </c>
      <c r="KX99">
        <v>147</v>
      </c>
      <c r="KY99">
        <v>142</v>
      </c>
      <c r="KZ99">
        <v>142</v>
      </c>
      <c r="LA99">
        <v>133</v>
      </c>
      <c r="LB99">
        <v>136</v>
      </c>
      <c r="LC99">
        <v>119</v>
      </c>
      <c r="LD99">
        <v>115</v>
      </c>
      <c r="LE99">
        <v>107</v>
      </c>
      <c r="LF99">
        <v>112</v>
      </c>
      <c r="LG99">
        <v>107</v>
      </c>
      <c r="LH99">
        <v>108</v>
      </c>
      <c r="LI99">
        <v>103</v>
      </c>
      <c r="LJ99">
        <v>101</v>
      </c>
      <c r="LK99">
        <v>100</v>
      </c>
      <c r="LL99">
        <v>105</v>
      </c>
      <c r="LM99">
        <v>104</v>
      </c>
      <c r="LN99">
        <v>108</v>
      </c>
      <c r="LO99">
        <v>104</v>
      </c>
      <c r="LP99">
        <v>110</v>
      </c>
      <c r="LQ99">
        <v>106</v>
      </c>
      <c r="LR99">
        <v>105</v>
      </c>
    </row>
    <row r="100" spans="2:330" x14ac:dyDescent="0.35">
      <c r="B100" s="2" t="s">
        <v>103</v>
      </c>
      <c r="C100" s="1" t="s">
        <v>412</v>
      </c>
      <c r="D100" s="1" t="s">
        <v>214</v>
      </c>
      <c r="E100" s="1">
        <v>5570052</v>
      </c>
      <c r="F100" s="11">
        <v>26978</v>
      </c>
      <c r="G100" s="11">
        <v>27034</v>
      </c>
      <c r="H100" s="11">
        <v>29594</v>
      </c>
      <c r="I100" s="11">
        <v>33476</v>
      </c>
      <c r="J100" t="e">
        <v>#N/A</v>
      </c>
      <c r="K100" t="e">
        <v>#N/A</v>
      </c>
      <c r="L100" s="11">
        <v>586</v>
      </c>
      <c r="M100" s="11">
        <v>1217</v>
      </c>
      <c r="N100" s="11">
        <v>38688</v>
      </c>
      <c r="O100" s="11">
        <v>38988</v>
      </c>
      <c r="P100" s="11">
        <v>39069</v>
      </c>
      <c r="Q100" s="11">
        <v>38872</v>
      </c>
      <c r="R100" s="11">
        <v>38781</v>
      </c>
      <c r="S100" s="11">
        <v>38717</v>
      </c>
      <c r="T100" s="11">
        <v>38609</v>
      </c>
      <c r="U100" s="11">
        <v>38375</v>
      </c>
      <c r="V100" s="11">
        <v>38268</v>
      </c>
      <c r="W100" s="11">
        <v>38201</v>
      </c>
      <c r="X100" s="11">
        <v>38134</v>
      </c>
      <c r="Y100" s="11">
        <v>36980</v>
      </c>
      <c r="Z100" s="11">
        <v>37006</v>
      </c>
      <c r="AA100" s="11">
        <v>36886</v>
      </c>
      <c r="AB100" s="11">
        <v>36972</v>
      </c>
      <c r="AC100" s="11">
        <v>37249</v>
      </c>
      <c r="AD100" s="11">
        <v>37127</v>
      </c>
      <c r="AE100" s="11">
        <v>37242</v>
      </c>
      <c r="AF100" s="11">
        <v>37226</v>
      </c>
      <c r="AG100" s="11">
        <v>37157</v>
      </c>
      <c r="AH100" s="11">
        <v>37173</v>
      </c>
      <c r="AI100" s="11">
        <v>37146</v>
      </c>
      <c r="AJ100" s="11">
        <v>37405</v>
      </c>
      <c r="AK100" s="11">
        <v>37654</v>
      </c>
      <c r="AL100" s="11">
        <v>37703</v>
      </c>
      <c r="AM100" s="11" t="e">
        <v>#N/A</v>
      </c>
      <c r="AN100" s="22">
        <v>37.65</v>
      </c>
      <c r="AO100" s="22">
        <v>38.04</v>
      </c>
      <c r="AP100" s="22">
        <v>38.590000000000003</v>
      </c>
      <c r="AQ100" s="22">
        <v>39.22</v>
      </c>
      <c r="AR100" s="22">
        <v>39.82</v>
      </c>
      <c r="AS100" s="22">
        <v>40.39</v>
      </c>
      <c r="AT100" s="22">
        <v>40.98</v>
      </c>
      <c r="AU100" s="22">
        <v>41.6</v>
      </c>
      <c r="AV100" s="22">
        <v>42.19</v>
      </c>
      <c r="AW100" s="22">
        <v>42.8</v>
      </c>
      <c r="AX100" s="22">
        <v>43.36</v>
      </c>
      <c r="AY100" s="22">
        <v>44.47</v>
      </c>
      <c r="AZ100" s="22">
        <v>44.93</v>
      </c>
      <c r="BA100" s="22">
        <v>45.5</v>
      </c>
      <c r="BB100" s="22">
        <v>45.99</v>
      </c>
      <c r="BC100" s="22">
        <v>46.28</v>
      </c>
      <c r="BD100" s="22">
        <v>46.74</v>
      </c>
      <c r="BE100" s="22">
        <v>46.95</v>
      </c>
      <c r="BF100" s="22">
        <v>47.21</v>
      </c>
      <c r="BG100" s="22">
        <v>47.49</v>
      </c>
      <c r="BH100" s="22">
        <v>47.69</v>
      </c>
      <c r="BI100" s="22">
        <v>47.78</v>
      </c>
      <c r="BJ100" s="22">
        <v>47.52</v>
      </c>
      <c r="BK100" s="22">
        <v>47.58</v>
      </c>
      <c r="BL100" s="22">
        <v>47.71</v>
      </c>
      <c r="BM100" s="22" t="e">
        <v>#N/A</v>
      </c>
      <c r="BN100" s="11">
        <v>2851</v>
      </c>
      <c r="BO100" s="11">
        <v>2883</v>
      </c>
      <c r="BP100" s="11">
        <v>2871</v>
      </c>
      <c r="BQ100" s="11">
        <v>2842</v>
      </c>
      <c r="BR100" s="11">
        <v>2820</v>
      </c>
      <c r="BS100" s="11">
        <v>2753</v>
      </c>
      <c r="BT100" s="11">
        <v>2664</v>
      </c>
      <c r="BU100" s="11">
        <v>2392</v>
      </c>
      <c r="BV100" s="11">
        <v>2372</v>
      </c>
      <c r="BW100" s="11">
        <v>2392</v>
      </c>
      <c r="BX100" s="11">
        <v>2426</v>
      </c>
      <c r="BY100" s="11">
        <v>1762</v>
      </c>
      <c r="BZ100" s="11">
        <v>1821</v>
      </c>
      <c r="CA100" s="11">
        <v>1867</v>
      </c>
      <c r="CB100" s="11">
        <v>1957</v>
      </c>
      <c r="CC100" s="11">
        <v>2335</v>
      </c>
      <c r="CD100" s="11">
        <v>2394</v>
      </c>
      <c r="CE100" s="11">
        <v>2707</v>
      </c>
      <c r="CF100" s="11">
        <v>2816</v>
      </c>
      <c r="CG100" s="11">
        <v>2909</v>
      </c>
      <c r="CH100" s="11">
        <v>3005</v>
      </c>
      <c r="CI100" s="11">
        <v>3207</v>
      </c>
      <c r="CJ100" s="11">
        <v>3651</v>
      </c>
      <c r="CK100" s="11">
        <v>3894</v>
      </c>
      <c r="CL100" s="11">
        <v>3987</v>
      </c>
      <c r="CM100" s="11" t="e">
        <v>#N/A</v>
      </c>
      <c r="CN100" s="11">
        <v>476</v>
      </c>
      <c r="CO100" s="11">
        <v>392</v>
      </c>
      <c r="CP100" s="11">
        <v>413</v>
      </c>
      <c r="CQ100" s="11">
        <v>383</v>
      </c>
      <c r="CR100" s="11">
        <v>409</v>
      </c>
      <c r="CS100" s="11">
        <v>357</v>
      </c>
      <c r="CT100" s="11">
        <v>341</v>
      </c>
      <c r="CU100" s="11">
        <v>373</v>
      </c>
      <c r="CV100" s="11">
        <v>356</v>
      </c>
      <c r="CW100" s="11">
        <v>315</v>
      </c>
      <c r="CX100" s="11">
        <v>288</v>
      </c>
      <c r="CY100" s="11">
        <v>314</v>
      </c>
      <c r="CZ100">
        <v>311</v>
      </c>
      <c r="DA100" s="11">
        <v>327</v>
      </c>
      <c r="DB100">
        <v>330</v>
      </c>
      <c r="DC100" s="11">
        <v>317</v>
      </c>
      <c r="DD100" s="11">
        <v>334</v>
      </c>
      <c r="DE100" s="11">
        <v>353</v>
      </c>
      <c r="DF100" s="11">
        <v>366</v>
      </c>
      <c r="DG100" s="11">
        <v>365</v>
      </c>
      <c r="DH100" s="11">
        <v>370</v>
      </c>
      <c r="DI100" s="11">
        <v>324</v>
      </c>
      <c r="DJ100" s="11">
        <v>336</v>
      </c>
      <c r="DK100" s="11">
        <v>316</v>
      </c>
      <c r="DL100" s="11">
        <v>310</v>
      </c>
      <c r="DM100" s="11" t="e">
        <v>#N/A</v>
      </c>
      <c r="DN100" s="11">
        <v>328</v>
      </c>
      <c r="DO100" s="11">
        <v>324</v>
      </c>
      <c r="DP100" s="11">
        <v>326</v>
      </c>
      <c r="DQ100" s="11">
        <v>342</v>
      </c>
      <c r="DR100" s="11">
        <v>352</v>
      </c>
      <c r="DS100" s="11">
        <v>358</v>
      </c>
      <c r="DT100" s="11">
        <v>330</v>
      </c>
      <c r="DU100" s="11">
        <v>308</v>
      </c>
      <c r="DV100" s="11">
        <v>343</v>
      </c>
      <c r="DW100" s="11">
        <v>327</v>
      </c>
      <c r="DX100" s="11">
        <v>332</v>
      </c>
      <c r="DY100" s="11">
        <v>326</v>
      </c>
      <c r="DZ100" s="11">
        <v>395</v>
      </c>
      <c r="EA100" s="11">
        <v>369</v>
      </c>
      <c r="EB100" s="11">
        <v>333</v>
      </c>
      <c r="EC100" s="11">
        <v>382</v>
      </c>
      <c r="ED100" s="11">
        <v>412</v>
      </c>
      <c r="EE100" s="11">
        <v>382</v>
      </c>
      <c r="EF100" s="11">
        <v>429</v>
      </c>
      <c r="EG100" s="11">
        <v>438</v>
      </c>
      <c r="EH100" s="11">
        <v>388</v>
      </c>
      <c r="EI100" s="11">
        <v>436</v>
      </c>
      <c r="EJ100" s="11">
        <v>466</v>
      </c>
      <c r="EK100" s="11">
        <v>408</v>
      </c>
      <c r="EL100" s="11">
        <v>393</v>
      </c>
      <c r="EM100" s="11" t="e">
        <v>#N/A</v>
      </c>
      <c r="EN100" s="11">
        <v>1622</v>
      </c>
      <c r="EO100" s="11">
        <v>1630</v>
      </c>
      <c r="EP100" s="11">
        <v>1445</v>
      </c>
      <c r="EQ100" s="11">
        <v>1379</v>
      </c>
      <c r="ER100" s="11">
        <v>1406</v>
      </c>
      <c r="ES100" s="11">
        <v>1339</v>
      </c>
      <c r="ET100" s="11">
        <v>1330</v>
      </c>
      <c r="EU100" s="11">
        <v>1357</v>
      </c>
      <c r="EV100" s="11">
        <v>1351</v>
      </c>
      <c r="EW100" s="11">
        <v>1372</v>
      </c>
      <c r="EX100" s="11">
        <v>1413</v>
      </c>
      <c r="EY100" s="11">
        <v>1529</v>
      </c>
      <c r="EZ100" s="11">
        <v>1613</v>
      </c>
      <c r="FA100" s="11">
        <v>1483</v>
      </c>
      <c r="FB100" s="11">
        <v>1626</v>
      </c>
      <c r="FC100" s="11">
        <v>1996</v>
      </c>
      <c r="FD100" s="11">
        <v>2283</v>
      </c>
      <c r="FE100" s="11">
        <v>1872</v>
      </c>
      <c r="FF100" s="11">
        <v>1621</v>
      </c>
      <c r="FG100" s="11">
        <v>1648</v>
      </c>
      <c r="FH100" s="11">
        <v>1460</v>
      </c>
      <c r="FI100" s="11">
        <v>1534</v>
      </c>
      <c r="FJ100" s="11">
        <v>2169</v>
      </c>
      <c r="FK100" s="11">
        <v>1912</v>
      </c>
      <c r="FL100" s="11">
        <v>1734</v>
      </c>
      <c r="FM100" s="11" t="e">
        <v>#N/A</v>
      </c>
      <c r="FN100" s="11">
        <v>1434</v>
      </c>
      <c r="FO100" s="11">
        <v>1398</v>
      </c>
      <c r="FP100" s="11">
        <v>1447</v>
      </c>
      <c r="FQ100" s="11">
        <v>1617</v>
      </c>
      <c r="FR100" s="11">
        <v>1555</v>
      </c>
      <c r="FS100" s="11">
        <v>1402</v>
      </c>
      <c r="FT100" s="11">
        <v>1449</v>
      </c>
      <c r="FU100" s="11">
        <v>1656</v>
      </c>
      <c r="FV100" s="11">
        <v>1470</v>
      </c>
      <c r="FW100" s="11">
        <v>1427</v>
      </c>
      <c r="FX100" s="11">
        <v>1436</v>
      </c>
      <c r="FY100" s="11">
        <v>1604</v>
      </c>
      <c r="FZ100" s="11">
        <v>1508</v>
      </c>
      <c r="GA100" s="11">
        <v>1581</v>
      </c>
      <c r="GB100" s="11">
        <v>1559</v>
      </c>
      <c r="GC100" s="11">
        <v>1668</v>
      </c>
      <c r="GD100" s="11">
        <v>2317</v>
      </c>
      <c r="GE100" s="11">
        <v>1731</v>
      </c>
      <c r="GF100" s="11">
        <v>1574</v>
      </c>
      <c r="GG100" s="11">
        <v>1641</v>
      </c>
      <c r="GH100" s="11">
        <v>1428</v>
      </c>
      <c r="GI100" s="11">
        <v>1451</v>
      </c>
      <c r="GJ100" s="11">
        <v>1566</v>
      </c>
      <c r="GK100" s="11">
        <v>1572</v>
      </c>
      <c r="GL100" s="11">
        <v>1601</v>
      </c>
      <c r="GM100" s="11" t="e">
        <v>#N/A</v>
      </c>
      <c r="GN100">
        <v>37665</v>
      </c>
      <c r="GO100">
        <v>37684</v>
      </c>
      <c r="GP100">
        <v>37680</v>
      </c>
      <c r="GQ100">
        <v>37691</v>
      </c>
      <c r="GR100">
        <v>37685</v>
      </c>
      <c r="GS100">
        <v>37675</v>
      </c>
      <c r="GT100">
        <v>37665</v>
      </c>
      <c r="GU100">
        <v>37650</v>
      </c>
      <c r="GV100">
        <v>37620</v>
      </c>
      <c r="GW100">
        <v>37603</v>
      </c>
      <c r="GX100">
        <v>37572</v>
      </c>
      <c r="GY100">
        <v>37519</v>
      </c>
      <c r="GZ100">
        <v>37452</v>
      </c>
      <c r="HA100">
        <v>37378</v>
      </c>
      <c r="HB100">
        <v>37301</v>
      </c>
      <c r="HC100">
        <v>37216</v>
      </c>
      <c r="HD100">
        <v>37118</v>
      </c>
      <c r="HE100">
        <v>37012</v>
      </c>
      <c r="HF100">
        <v>36890</v>
      </c>
      <c r="HG100">
        <v>36765</v>
      </c>
      <c r="HH100">
        <v>36644</v>
      </c>
      <c r="HI100">
        <v>36515</v>
      </c>
      <c r="HJ100">
        <v>36378</v>
      </c>
      <c r="HK100">
        <v>36250</v>
      </c>
      <c r="HL100">
        <v>36107</v>
      </c>
      <c r="HM100">
        <v>35969</v>
      </c>
      <c r="HN100">
        <v>35819</v>
      </c>
      <c r="HO100">
        <v>47.71</v>
      </c>
      <c r="HP100">
        <v>47.82</v>
      </c>
      <c r="HQ100">
        <v>47.9</v>
      </c>
      <c r="HR100">
        <v>48</v>
      </c>
      <c r="HS100">
        <v>48.12</v>
      </c>
      <c r="HT100">
        <v>48.26</v>
      </c>
      <c r="HU100">
        <v>48.39</v>
      </c>
      <c r="HV100">
        <v>48.52</v>
      </c>
      <c r="HW100">
        <v>48.63</v>
      </c>
      <c r="HX100">
        <v>48.72</v>
      </c>
      <c r="HY100">
        <v>48.84</v>
      </c>
      <c r="HZ100">
        <v>48.99</v>
      </c>
      <c r="IA100">
        <v>49.13</v>
      </c>
      <c r="IB100">
        <v>49.3</v>
      </c>
      <c r="IC100">
        <v>49.44</v>
      </c>
      <c r="ID100">
        <v>49.6</v>
      </c>
      <c r="IE100">
        <v>49.77</v>
      </c>
      <c r="IF100">
        <v>49.93</v>
      </c>
      <c r="IG100">
        <v>50.06</v>
      </c>
      <c r="IH100">
        <v>50.16</v>
      </c>
      <c r="II100">
        <v>50.24</v>
      </c>
      <c r="IJ100">
        <v>50.27</v>
      </c>
      <c r="IK100">
        <v>50.33</v>
      </c>
      <c r="IL100">
        <v>50.43</v>
      </c>
      <c r="IM100">
        <v>50.51</v>
      </c>
      <c r="IN100">
        <v>50.55</v>
      </c>
      <c r="IO100">
        <v>50.58</v>
      </c>
      <c r="IP100">
        <v>323</v>
      </c>
      <c r="IQ100">
        <v>327</v>
      </c>
      <c r="IR100">
        <v>331</v>
      </c>
      <c r="IS100">
        <v>327</v>
      </c>
      <c r="IT100">
        <v>325</v>
      </c>
      <c r="IU100">
        <v>323</v>
      </c>
      <c r="IV100">
        <v>319</v>
      </c>
      <c r="IW100">
        <v>315</v>
      </c>
      <c r="IX100">
        <v>313</v>
      </c>
      <c r="IY100">
        <v>309</v>
      </c>
      <c r="IZ100">
        <v>306</v>
      </c>
      <c r="JA100">
        <v>302</v>
      </c>
      <c r="JB100">
        <v>298</v>
      </c>
      <c r="JC100">
        <v>296</v>
      </c>
      <c r="JD100">
        <v>293</v>
      </c>
      <c r="JE100">
        <v>290</v>
      </c>
      <c r="JF100">
        <v>288</v>
      </c>
      <c r="JG100">
        <v>286</v>
      </c>
      <c r="JH100">
        <v>286</v>
      </c>
      <c r="JI100">
        <v>284</v>
      </c>
      <c r="JJ100">
        <v>284</v>
      </c>
      <c r="JK100">
        <v>286</v>
      </c>
      <c r="JL100">
        <v>286</v>
      </c>
      <c r="JM100">
        <v>288</v>
      </c>
      <c r="JN100">
        <v>290</v>
      </c>
      <c r="JO100">
        <v>290</v>
      </c>
      <c r="JP100">
        <v>292</v>
      </c>
      <c r="JQ100">
        <v>437</v>
      </c>
      <c r="JR100">
        <v>440</v>
      </c>
      <c r="JS100">
        <v>447</v>
      </c>
      <c r="JT100">
        <v>445</v>
      </c>
      <c r="JU100">
        <v>453</v>
      </c>
      <c r="JV100">
        <v>466</v>
      </c>
      <c r="JW100">
        <v>461</v>
      </c>
      <c r="JX100">
        <v>475</v>
      </c>
      <c r="JY100">
        <v>482</v>
      </c>
      <c r="JZ100">
        <v>482</v>
      </c>
      <c r="KA100">
        <v>487</v>
      </c>
      <c r="KB100">
        <v>489</v>
      </c>
      <c r="KC100">
        <v>497</v>
      </c>
      <c r="KD100">
        <v>493</v>
      </c>
      <c r="KE100">
        <v>503</v>
      </c>
      <c r="KF100">
        <v>503</v>
      </c>
      <c r="KG100">
        <v>515</v>
      </c>
      <c r="KH100">
        <v>519</v>
      </c>
      <c r="KI100">
        <v>532</v>
      </c>
      <c r="KJ100">
        <v>538</v>
      </c>
      <c r="KK100">
        <v>543</v>
      </c>
      <c r="KL100">
        <v>547</v>
      </c>
      <c r="KM100">
        <v>559</v>
      </c>
      <c r="KN100">
        <v>556</v>
      </c>
      <c r="KO100">
        <v>568</v>
      </c>
      <c r="KP100">
        <v>573</v>
      </c>
      <c r="KQ100">
        <v>579</v>
      </c>
      <c r="KR100">
        <v>125</v>
      </c>
      <c r="KS100">
        <v>132</v>
      </c>
      <c r="KT100">
        <v>112</v>
      </c>
      <c r="KU100">
        <v>129</v>
      </c>
      <c r="KV100">
        <v>122</v>
      </c>
      <c r="KW100">
        <v>133</v>
      </c>
      <c r="KX100">
        <v>132</v>
      </c>
      <c r="KY100">
        <v>145</v>
      </c>
      <c r="KZ100">
        <v>139</v>
      </c>
      <c r="LA100">
        <v>156</v>
      </c>
      <c r="LB100">
        <v>150</v>
      </c>
      <c r="LC100">
        <v>134</v>
      </c>
      <c r="LD100">
        <v>132</v>
      </c>
      <c r="LE100">
        <v>123</v>
      </c>
      <c r="LF100">
        <v>133</v>
      </c>
      <c r="LG100">
        <v>128</v>
      </c>
      <c r="LH100">
        <v>129</v>
      </c>
      <c r="LI100">
        <v>127</v>
      </c>
      <c r="LJ100">
        <v>124</v>
      </c>
      <c r="LK100">
        <v>129</v>
      </c>
      <c r="LL100">
        <v>138</v>
      </c>
      <c r="LM100">
        <v>132</v>
      </c>
      <c r="LN100">
        <v>136</v>
      </c>
      <c r="LO100">
        <v>140</v>
      </c>
      <c r="LP100">
        <v>135</v>
      </c>
      <c r="LQ100">
        <v>145</v>
      </c>
      <c r="LR100">
        <v>137</v>
      </c>
    </row>
    <row r="101" spans="2:330" x14ac:dyDescent="0.35">
      <c r="B101" s="2" t="s">
        <v>104</v>
      </c>
      <c r="C101" s="1" t="s">
        <v>392</v>
      </c>
      <c r="D101" s="1" t="s">
        <v>131</v>
      </c>
      <c r="E101" s="1">
        <v>5501001</v>
      </c>
      <c r="F101" s="11">
        <v>831471</v>
      </c>
      <c r="G101" s="11">
        <v>899173</v>
      </c>
      <c r="H101" s="11">
        <v>1011419</v>
      </c>
      <c r="I101" s="11">
        <v>1109834</v>
      </c>
      <c r="J101" t="e">
        <v>#N/A</v>
      </c>
      <c r="K101" t="e">
        <v>#N/A</v>
      </c>
      <c r="L101" s="11">
        <v>22499</v>
      </c>
      <c r="M101" s="11">
        <v>42101</v>
      </c>
      <c r="N101" s="11">
        <v>1289794</v>
      </c>
      <c r="O101" s="11">
        <v>1299470</v>
      </c>
      <c r="P101" s="11">
        <v>1306732</v>
      </c>
      <c r="Q101" s="11">
        <v>1312000</v>
      </c>
      <c r="R101" s="11">
        <v>1315124</v>
      </c>
      <c r="S101" s="11">
        <v>1317739</v>
      </c>
      <c r="T101" s="11">
        <v>1318108</v>
      </c>
      <c r="U101" s="11">
        <v>1318237</v>
      </c>
      <c r="V101" s="11">
        <v>1315491</v>
      </c>
      <c r="W101" s="11">
        <v>1312573</v>
      </c>
      <c r="X101" s="11">
        <v>1310919</v>
      </c>
      <c r="Y101" s="11">
        <v>1285929</v>
      </c>
      <c r="Z101" s="11">
        <v>1285908</v>
      </c>
      <c r="AA101" s="11">
        <v>1286657</v>
      </c>
      <c r="AB101" s="11">
        <v>1291726</v>
      </c>
      <c r="AC101" s="11">
        <v>1308872</v>
      </c>
      <c r="AD101" s="11">
        <v>1310398</v>
      </c>
      <c r="AE101" s="11">
        <v>1313101</v>
      </c>
      <c r="AF101" s="11">
        <v>1316002</v>
      </c>
      <c r="AG101" s="11">
        <v>1317985</v>
      </c>
      <c r="AH101" s="11">
        <v>1318224</v>
      </c>
      <c r="AI101" s="11">
        <v>1323286</v>
      </c>
      <c r="AJ101" s="11">
        <v>1330181</v>
      </c>
      <c r="AK101" s="11">
        <v>1338262</v>
      </c>
      <c r="AL101" s="11">
        <v>1343006</v>
      </c>
      <c r="AM101" s="11" t="e">
        <v>#N/A</v>
      </c>
      <c r="AN101" s="22">
        <v>37.44</v>
      </c>
      <c r="AO101" s="22">
        <v>37.9</v>
      </c>
      <c r="AP101" s="22">
        <v>38.39</v>
      </c>
      <c r="AQ101" s="22">
        <v>38.9</v>
      </c>
      <c r="AR101" s="22">
        <v>39.44</v>
      </c>
      <c r="AS101" s="22">
        <v>40</v>
      </c>
      <c r="AT101" s="22">
        <v>40.58</v>
      </c>
      <c r="AU101" s="22">
        <v>41.16</v>
      </c>
      <c r="AV101" s="22">
        <v>41.75</v>
      </c>
      <c r="AW101" s="22">
        <v>42.35</v>
      </c>
      <c r="AX101" s="22">
        <v>42.91</v>
      </c>
      <c r="AY101" s="22">
        <v>43.81</v>
      </c>
      <c r="AZ101" s="22">
        <v>44.33</v>
      </c>
      <c r="BA101" s="22">
        <v>44.8</v>
      </c>
      <c r="BB101" s="22">
        <v>45.19</v>
      </c>
      <c r="BC101" s="22">
        <v>45.2</v>
      </c>
      <c r="BD101" s="22">
        <v>45.51</v>
      </c>
      <c r="BE101" s="22">
        <v>45.75</v>
      </c>
      <c r="BF101" s="22">
        <v>45.91</v>
      </c>
      <c r="BG101" s="22">
        <v>46.01</v>
      </c>
      <c r="BH101" s="22">
        <v>46.09</v>
      </c>
      <c r="BI101" s="22">
        <v>46.01</v>
      </c>
      <c r="BJ101" s="22">
        <v>45.87</v>
      </c>
      <c r="BK101" s="22">
        <v>45.7</v>
      </c>
      <c r="BL101" s="22">
        <v>45.68</v>
      </c>
      <c r="BM101" s="22" t="e">
        <v>#N/A</v>
      </c>
      <c r="BN101" s="11">
        <v>80869</v>
      </c>
      <c r="BO101" s="11">
        <v>80316</v>
      </c>
      <c r="BP101" s="11">
        <v>80426</v>
      </c>
      <c r="BQ101" s="11">
        <v>80656</v>
      </c>
      <c r="BR101" s="11">
        <v>79740</v>
      </c>
      <c r="BS101" s="11">
        <v>79535</v>
      </c>
      <c r="BT101" s="11">
        <v>78967</v>
      </c>
      <c r="BU101" s="11">
        <v>79258</v>
      </c>
      <c r="BV101" s="11">
        <v>78696</v>
      </c>
      <c r="BW101" s="11">
        <v>78643</v>
      </c>
      <c r="BX101" s="11">
        <v>79759</v>
      </c>
      <c r="BY101" s="11">
        <v>66945</v>
      </c>
      <c r="BZ101" s="11">
        <v>70416</v>
      </c>
      <c r="CA101" s="11">
        <v>74727</v>
      </c>
      <c r="CB101" s="11">
        <v>81869</v>
      </c>
      <c r="CC101" s="11">
        <v>102420</v>
      </c>
      <c r="CD101" s="11">
        <v>107454</v>
      </c>
      <c r="CE101" s="11">
        <v>112853</v>
      </c>
      <c r="CF101" s="11">
        <v>117945</v>
      </c>
      <c r="CG101" s="11">
        <v>121471</v>
      </c>
      <c r="CH101" s="11">
        <v>123192</v>
      </c>
      <c r="CI101" s="11">
        <v>128515</v>
      </c>
      <c r="CJ101" s="11">
        <v>140132</v>
      </c>
      <c r="CK101" s="11">
        <v>149165</v>
      </c>
      <c r="CL101" s="11">
        <v>153666</v>
      </c>
      <c r="CM101" s="11" t="e">
        <v>#N/A</v>
      </c>
      <c r="CN101" s="11">
        <v>14371</v>
      </c>
      <c r="CO101" s="11">
        <v>13709</v>
      </c>
      <c r="CP101" s="11">
        <v>13140</v>
      </c>
      <c r="CQ101" s="11">
        <v>12694</v>
      </c>
      <c r="CR101" s="11">
        <v>12573</v>
      </c>
      <c r="CS101" s="11">
        <v>11959</v>
      </c>
      <c r="CT101" s="11">
        <v>11614</v>
      </c>
      <c r="CU101" s="11">
        <v>11565</v>
      </c>
      <c r="CV101" s="11">
        <v>11430</v>
      </c>
      <c r="CW101" s="11">
        <v>10866</v>
      </c>
      <c r="CX101" s="11">
        <v>10917</v>
      </c>
      <c r="CY101" s="11">
        <v>10570</v>
      </c>
      <c r="CZ101" s="11">
        <v>10732</v>
      </c>
      <c r="DA101" s="11">
        <v>10622</v>
      </c>
      <c r="DB101" s="11">
        <v>11350</v>
      </c>
      <c r="DC101" s="11">
        <v>11694</v>
      </c>
      <c r="DD101" s="11">
        <v>12621</v>
      </c>
      <c r="DE101" s="11">
        <v>12596</v>
      </c>
      <c r="DF101" s="11">
        <v>13107</v>
      </c>
      <c r="DG101" s="11">
        <v>12770</v>
      </c>
      <c r="DH101" s="11">
        <v>12860</v>
      </c>
      <c r="DI101" s="11">
        <v>13632</v>
      </c>
      <c r="DJ101" s="11">
        <v>12587</v>
      </c>
      <c r="DK101" s="11">
        <v>12032</v>
      </c>
      <c r="DL101" s="11">
        <v>11802</v>
      </c>
      <c r="DM101" s="11" t="e">
        <v>#N/A</v>
      </c>
      <c r="DN101" s="11">
        <v>11258</v>
      </c>
      <c r="DO101" s="11">
        <v>10825</v>
      </c>
      <c r="DP101" s="11">
        <v>11416</v>
      </c>
      <c r="DQ101" s="11">
        <v>11635</v>
      </c>
      <c r="DR101" s="11">
        <v>11432</v>
      </c>
      <c r="DS101" s="11">
        <v>11450</v>
      </c>
      <c r="DT101" s="11">
        <v>11497</v>
      </c>
      <c r="DU101" s="11">
        <v>11576</v>
      </c>
      <c r="DV101" s="11">
        <v>11951</v>
      </c>
      <c r="DW101" s="11">
        <v>11964</v>
      </c>
      <c r="DX101" s="11">
        <v>12153</v>
      </c>
      <c r="DY101" s="11">
        <v>12186</v>
      </c>
      <c r="DZ101" s="11">
        <v>12357</v>
      </c>
      <c r="EA101" s="11">
        <v>12735</v>
      </c>
      <c r="EB101" s="11">
        <v>12405</v>
      </c>
      <c r="EC101" s="11">
        <v>13122</v>
      </c>
      <c r="ED101" s="11">
        <v>13204</v>
      </c>
      <c r="EE101" s="11">
        <v>13621</v>
      </c>
      <c r="EF101" s="11">
        <v>14012</v>
      </c>
      <c r="EG101" s="11">
        <v>13757</v>
      </c>
      <c r="EH101" s="11">
        <v>14217</v>
      </c>
      <c r="EI101" s="11">
        <v>14738</v>
      </c>
      <c r="EJ101" s="11">
        <v>16006</v>
      </c>
      <c r="EK101" s="11">
        <v>15556</v>
      </c>
      <c r="EL101" s="11">
        <v>14995</v>
      </c>
      <c r="EM101" s="11" t="e">
        <v>#N/A</v>
      </c>
      <c r="EN101" s="11">
        <v>56468</v>
      </c>
      <c r="EO101" s="11">
        <v>57220</v>
      </c>
      <c r="EP101" s="11">
        <v>56232</v>
      </c>
      <c r="EQ101" s="11">
        <v>55742</v>
      </c>
      <c r="ER101" s="11">
        <v>53636</v>
      </c>
      <c r="ES101" s="11">
        <v>51315</v>
      </c>
      <c r="ET101" s="11">
        <v>49021</v>
      </c>
      <c r="EU101" s="11">
        <v>50665</v>
      </c>
      <c r="EV101" s="11">
        <v>51260</v>
      </c>
      <c r="EW101" s="11">
        <v>52977</v>
      </c>
      <c r="EX101" s="11">
        <v>54200</v>
      </c>
      <c r="EY101" s="11">
        <v>58172</v>
      </c>
      <c r="EZ101" s="11">
        <v>61861</v>
      </c>
      <c r="FA101" s="11">
        <v>68207</v>
      </c>
      <c r="FB101" s="11">
        <v>78198</v>
      </c>
      <c r="FC101" s="11">
        <v>94202</v>
      </c>
      <c r="FD101" s="11">
        <v>79276</v>
      </c>
      <c r="FE101" s="11">
        <v>70938</v>
      </c>
      <c r="FF101" s="11">
        <v>69338</v>
      </c>
      <c r="FG101" s="11">
        <v>69082</v>
      </c>
      <c r="FH101" s="11">
        <v>63877</v>
      </c>
      <c r="FI101" s="11">
        <v>67943</v>
      </c>
      <c r="FJ101" s="11">
        <v>90283</v>
      </c>
      <c r="FK101" s="11">
        <v>81519</v>
      </c>
      <c r="FL101" s="11">
        <v>77131</v>
      </c>
      <c r="FM101" s="11" t="e">
        <v>#N/A</v>
      </c>
      <c r="FN101" s="11">
        <v>50361</v>
      </c>
      <c r="FO101" s="11">
        <v>50428</v>
      </c>
      <c r="FP101" s="11">
        <v>50694</v>
      </c>
      <c r="FQ101" s="11">
        <v>51533</v>
      </c>
      <c r="FR101" s="11">
        <v>51654</v>
      </c>
      <c r="FS101" s="11">
        <v>49221</v>
      </c>
      <c r="FT101" s="11">
        <v>48773</v>
      </c>
      <c r="FU101" s="11">
        <v>50522</v>
      </c>
      <c r="FV101" s="11">
        <v>53452</v>
      </c>
      <c r="FW101" s="11">
        <v>54756</v>
      </c>
      <c r="FX101" s="11">
        <v>54526</v>
      </c>
      <c r="FY101" s="11">
        <v>60088</v>
      </c>
      <c r="FZ101" s="11">
        <v>60498</v>
      </c>
      <c r="GA101" s="11">
        <v>65989</v>
      </c>
      <c r="GB101" s="11">
        <v>72511</v>
      </c>
      <c r="GC101" s="11">
        <v>75891</v>
      </c>
      <c r="GD101" s="11">
        <v>76852</v>
      </c>
      <c r="GE101" s="11">
        <v>67363</v>
      </c>
      <c r="GF101" s="11">
        <v>65407</v>
      </c>
      <c r="GG101" s="11">
        <v>65880</v>
      </c>
      <c r="GH101" s="11">
        <v>61969</v>
      </c>
      <c r="GI101" s="11">
        <v>61731</v>
      </c>
      <c r="GJ101" s="11">
        <v>67673</v>
      </c>
      <c r="GK101" s="11">
        <v>70073</v>
      </c>
      <c r="GL101" s="11">
        <v>69137</v>
      </c>
      <c r="GM101" s="11" t="e">
        <v>#N/A</v>
      </c>
      <c r="GN101">
        <v>1341329</v>
      </c>
      <c r="GO101">
        <v>1344736</v>
      </c>
      <c r="GP101">
        <v>1347271</v>
      </c>
      <c r="GQ101">
        <v>1349741</v>
      </c>
      <c r="GR101">
        <v>1352089</v>
      </c>
      <c r="GS101">
        <v>1354177</v>
      </c>
      <c r="GT101">
        <v>1356142</v>
      </c>
      <c r="GU101">
        <v>1357989</v>
      </c>
      <c r="GV101">
        <v>1359646</v>
      </c>
      <c r="GW101">
        <v>1361148</v>
      </c>
      <c r="GX101">
        <v>1362356</v>
      </c>
      <c r="GY101">
        <v>1362364</v>
      </c>
      <c r="GZ101">
        <v>1362079</v>
      </c>
      <c r="HA101">
        <v>1361494</v>
      </c>
      <c r="HB101">
        <v>1360538</v>
      </c>
      <c r="HC101">
        <v>1359269</v>
      </c>
      <c r="HD101">
        <v>1357610</v>
      </c>
      <c r="HE101">
        <v>1355597</v>
      </c>
      <c r="HF101">
        <v>1353334</v>
      </c>
      <c r="HG101">
        <v>1350782</v>
      </c>
      <c r="HH101">
        <v>1347986</v>
      </c>
      <c r="HI101">
        <v>1344958</v>
      </c>
      <c r="HJ101">
        <v>1341793</v>
      </c>
      <c r="HK101">
        <v>1338444</v>
      </c>
      <c r="HL101">
        <v>1334992</v>
      </c>
      <c r="HM101">
        <v>1331438</v>
      </c>
      <c r="HN101">
        <v>1327820</v>
      </c>
      <c r="HO101">
        <v>45.71</v>
      </c>
      <c r="HP101">
        <v>45.74</v>
      </c>
      <c r="HQ101">
        <v>45.82</v>
      </c>
      <c r="HR101">
        <v>45.9</v>
      </c>
      <c r="HS101">
        <v>46</v>
      </c>
      <c r="HT101">
        <v>46.1</v>
      </c>
      <c r="HU101">
        <v>46.19</v>
      </c>
      <c r="HV101">
        <v>46.31</v>
      </c>
      <c r="HW101">
        <v>46.45</v>
      </c>
      <c r="HX101">
        <v>46.61</v>
      </c>
      <c r="HY101">
        <v>46.78</v>
      </c>
      <c r="HZ101">
        <v>46.97</v>
      </c>
      <c r="IA101">
        <v>47.16</v>
      </c>
      <c r="IB101">
        <v>47.36</v>
      </c>
      <c r="IC101">
        <v>47.56</v>
      </c>
      <c r="ID101">
        <v>47.75</v>
      </c>
      <c r="IE101">
        <v>47.93</v>
      </c>
      <c r="IF101">
        <v>48.09</v>
      </c>
      <c r="IG101">
        <v>48.23</v>
      </c>
      <c r="IH101">
        <v>48.34</v>
      </c>
      <c r="II101">
        <v>48.47</v>
      </c>
      <c r="IJ101">
        <v>48.59</v>
      </c>
      <c r="IK101">
        <v>48.71</v>
      </c>
      <c r="IL101">
        <v>48.8</v>
      </c>
      <c r="IM101">
        <v>48.88</v>
      </c>
      <c r="IN101">
        <v>48.93</v>
      </c>
      <c r="IO101">
        <v>48.94</v>
      </c>
      <c r="IP101">
        <v>12065</v>
      </c>
      <c r="IQ101">
        <v>12257</v>
      </c>
      <c r="IR101">
        <v>12324</v>
      </c>
      <c r="IS101">
        <v>12253</v>
      </c>
      <c r="IT101">
        <v>12140</v>
      </c>
      <c r="IU101">
        <v>12027</v>
      </c>
      <c r="IV101">
        <v>11909</v>
      </c>
      <c r="IW101">
        <v>11791</v>
      </c>
      <c r="IX101">
        <v>11664</v>
      </c>
      <c r="IY101">
        <v>11535</v>
      </c>
      <c r="IZ101">
        <v>11402</v>
      </c>
      <c r="JA101">
        <v>11283</v>
      </c>
      <c r="JB101">
        <v>11154</v>
      </c>
      <c r="JC101">
        <v>11062</v>
      </c>
      <c r="JD101">
        <v>10973</v>
      </c>
      <c r="JE101">
        <v>10897</v>
      </c>
      <c r="JF101">
        <v>10853</v>
      </c>
      <c r="JG101">
        <v>10820</v>
      </c>
      <c r="JH101">
        <v>10806</v>
      </c>
      <c r="JI101">
        <v>10812</v>
      </c>
      <c r="JJ101">
        <v>10838</v>
      </c>
      <c r="JK101">
        <v>10879</v>
      </c>
      <c r="JL101">
        <v>10942</v>
      </c>
      <c r="JM101">
        <v>11001</v>
      </c>
      <c r="JN101">
        <v>11060</v>
      </c>
      <c r="JO101">
        <v>11127</v>
      </c>
      <c r="JP101">
        <v>11175</v>
      </c>
      <c r="JQ101">
        <v>14819</v>
      </c>
      <c r="JR101">
        <v>14845</v>
      </c>
      <c r="JS101">
        <v>14983</v>
      </c>
      <c r="JT101">
        <v>15062</v>
      </c>
      <c r="JU101">
        <v>15223</v>
      </c>
      <c r="JV101">
        <v>15402</v>
      </c>
      <c r="JW101">
        <v>15483</v>
      </c>
      <c r="JX101">
        <v>15541</v>
      </c>
      <c r="JY101">
        <v>15607</v>
      </c>
      <c r="JZ101">
        <v>15681</v>
      </c>
      <c r="KA101">
        <v>15791</v>
      </c>
      <c r="KB101">
        <v>15936</v>
      </c>
      <c r="KC101">
        <v>16077</v>
      </c>
      <c r="KD101">
        <v>16189</v>
      </c>
      <c r="KE101">
        <v>16428</v>
      </c>
      <c r="KF101">
        <v>16608</v>
      </c>
      <c r="KG101">
        <v>16867</v>
      </c>
      <c r="KH101">
        <v>17129</v>
      </c>
      <c r="KI101">
        <v>17396</v>
      </c>
      <c r="KJ101">
        <v>17647</v>
      </c>
      <c r="KK101">
        <v>17945</v>
      </c>
      <c r="KL101">
        <v>18256</v>
      </c>
      <c r="KM101">
        <v>18456</v>
      </c>
      <c r="KN101">
        <v>18746</v>
      </c>
      <c r="KO101">
        <v>18926</v>
      </c>
      <c r="KP101">
        <v>19128</v>
      </c>
      <c r="KQ101">
        <v>19277</v>
      </c>
      <c r="KR101">
        <v>5821</v>
      </c>
      <c r="KS101">
        <v>5995</v>
      </c>
      <c r="KT101">
        <v>5194</v>
      </c>
      <c r="KU101">
        <v>5279</v>
      </c>
      <c r="KV101">
        <v>5431</v>
      </c>
      <c r="KW101">
        <v>5463</v>
      </c>
      <c r="KX101">
        <v>5539</v>
      </c>
      <c r="KY101">
        <v>5597</v>
      </c>
      <c r="KZ101">
        <v>5600</v>
      </c>
      <c r="LA101">
        <v>5648</v>
      </c>
      <c r="LB101">
        <v>5597</v>
      </c>
      <c r="LC101">
        <v>4661</v>
      </c>
      <c r="LD101">
        <v>4638</v>
      </c>
      <c r="LE101">
        <v>4542</v>
      </c>
      <c r="LF101">
        <v>4499</v>
      </c>
      <c r="LG101">
        <v>4442</v>
      </c>
      <c r="LH101">
        <v>4355</v>
      </c>
      <c r="LI101">
        <v>4296</v>
      </c>
      <c r="LJ101">
        <v>4327</v>
      </c>
      <c r="LK101">
        <v>4283</v>
      </c>
      <c r="LL101">
        <v>4311</v>
      </c>
      <c r="LM101">
        <v>4349</v>
      </c>
      <c r="LN101">
        <v>4349</v>
      </c>
      <c r="LO101">
        <v>4396</v>
      </c>
      <c r="LP101">
        <v>4414</v>
      </c>
      <c r="LQ101">
        <v>4447</v>
      </c>
      <c r="LR101">
        <v>4484</v>
      </c>
    </row>
    <row r="102" spans="2:330" x14ac:dyDescent="0.35">
      <c r="B102" s="2" t="s">
        <v>105</v>
      </c>
      <c r="C102" s="1" t="s">
        <v>393</v>
      </c>
      <c r="D102" s="1" t="s">
        <v>132</v>
      </c>
      <c r="E102" s="1">
        <v>5501002</v>
      </c>
      <c r="F102" s="11">
        <v>314754</v>
      </c>
      <c r="G102" s="11">
        <v>319646</v>
      </c>
      <c r="H102" s="11">
        <v>361507</v>
      </c>
      <c r="I102" s="11">
        <v>424741</v>
      </c>
      <c r="J102" t="e">
        <v>#N/A</v>
      </c>
      <c r="K102" t="e">
        <v>#N/A</v>
      </c>
      <c r="L102" s="11">
        <v>4354</v>
      </c>
      <c r="M102" s="11">
        <v>9362</v>
      </c>
      <c r="N102" s="11">
        <v>517192</v>
      </c>
      <c r="O102" s="11">
        <v>522173</v>
      </c>
      <c r="P102" s="11">
        <v>525477</v>
      </c>
      <c r="Q102" s="11">
        <v>528503</v>
      </c>
      <c r="R102" s="11">
        <v>529863</v>
      </c>
      <c r="S102" s="11">
        <v>531327</v>
      </c>
      <c r="T102" s="11">
        <v>531523</v>
      </c>
      <c r="U102" s="11">
        <v>531511</v>
      </c>
      <c r="V102" s="11">
        <v>529862</v>
      </c>
      <c r="W102" s="11">
        <v>528533</v>
      </c>
      <c r="X102" s="11">
        <v>527771</v>
      </c>
      <c r="Y102" s="11">
        <v>519334</v>
      </c>
      <c r="Z102" s="11">
        <v>518992</v>
      </c>
      <c r="AA102" s="11">
        <v>519527</v>
      </c>
      <c r="AB102" s="11">
        <v>521179</v>
      </c>
      <c r="AC102" s="11">
        <v>528861</v>
      </c>
      <c r="AD102" s="11">
        <v>527771</v>
      </c>
      <c r="AE102" s="11">
        <v>528886</v>
      </c>
      <c r="AF102" s="11">
        <v>530862</v>
      </c>
      <c r="AG102" s="11">
        <v>531670</v>
      </c>
      <c r="AH102" s="11">
        <v>532250</v>
      </c>
      <c r="AI102" s="11">
        <v>533979</v>
      </c>
      <c r="AJ102" s="11">
        <v>535703</v>
      </c>
      <c r="AK102" s="11">
        <v>539566</v>
      </c>
      <c r="AL102" s="11">
        <v>541630</v>
      </c>
      <c r="AM102" s="11" t="e">
        <v>#N/A</v>
      </c>
      <c r="AN102" s="22">
        <v>36.83</v>
      </c>
      <c r="AO102" s="22">
        <v>37.340000000000003</v>
      </c>
      <c r="AP102" s="22">
        <v>37.880000000000003</v>
      </c>
      <c r="AQ102" s="22">
        <v>38.409999999999997</v>
      </c>
      <c r="AR102" s="22">
        <v>39</v>
      </c>
      <c r="AS102" s="22">
        <v>39.590000000000003</v>
      </c>
      <c r="AT102" s="22">
        <v>40.21</v>
      </c>
      <c r="AU102" s="22">
        <v>40.840000000000003</v>
      </c>
      <c r="AV102" s="22">
        <v>41.49</v>
      </c>
      <c r="AW102" s="22">
        <v>42.13</v>
      </c>
      <c r="AX102" s="22">
        <v>42.74</v>
      </c>
      <c r="AY102" s="22">
        <v>43.7</v>
      </c>
      <c r="AZ102" s="22">
        <v>44.28</v>
      </c>
      <c r="BA102" s="22">
        <v>44.79</v>
      </c>
      <c r="BB102" s="22">
        <v>45.25</v>
      </c>
      <c r="BC102" s="22">
        <v>45.28</v>
      </c>
      <c r="BD102" s="22">
        <v>45.74</v>
      </c>
      <c r="BE102" s="22">
        <v>46.03</v>
      </c>
      <c r="BF102" s="22">
        <v>46.26</v>
      </c>
      <c r="BG102" s="22">
        <v>46.42</v>
      </c>
      <c r="BH102" s="22">
        <v>46.51</v>
      </c>
      <c r="BI102" s="22">
        <v>46.53</v>
      </c>
      <c r="BJ102" s="22">
        <v>46.39</v>
      </c>
      <c r="BK102" s="22">
        <v>46.2</v>
      </c>
      <c r="BL102" s="22">
        <v>46.2</v>
      </c>
      <c r="BM102" s="22" t="e">
        <v>#N/A</v>
      </c>
      <c r="BN102" s="11">
        <v>25542</v>
      </c>
      <c r="BO102" s="11">
        <v>25520</v>
      </c>
      <c r="BP102" s="11">
        <v>25415</v>
      </c>
      <c r="BQ102" s="11">
        <v>25362</v>
      </c>
      <c r="BR102" s="11">
        <v>24509</v>
      </c>
      <c r="BS102" s="11">
        <v>24528</v>
      </c>
      <c r="BT102" s="11">
        <v>24615</v>
      </c>
      <c r="BU102" s="11">
        <v>24874</v>
      </c>
      <c r="BV102" s="11">
        <v>24510</v>
      </c>
      <c r="BW102" s="11">
        <v>24721</v>
      </c>
      <c r="BX102" s="11">
        <v>25220</v>
      </c>
      <c r="BY102" s="11">
        <v>19942</v>
      </c>
      <c r="BZ102" s="11">
        <v>21239</v>
      </c>
      <c r="CA102" s="11">
        <v>22861</v>
      </c>
      <c r="CB102" s="11">
        <v>25380</v>
      </c>
      <c r="CC102" s="11">
        <v>34200</v>
      </c>
      <c r="CD102" s="11">
        <v>34011</v>
      </c>
      <c r="CE102" s="11">
        <v>35770</v>
      </c>
      <c r="CF102" s="11">
        <v>37496</v>
      </c>
      <c r="CG102" s="11">
        <v>38376</v>
      </c>
      <c r="CH102" s="11">
        <v>38963</v>
      </c>
      <c r="CI102" s="11">
        <v>39982</v>
      </c>
      <c r="CJ102" s="11">
        <v>45356</v>
      </c>
      <c r="CK102" s="11">
        <v>49476</v>
      </c>
      <c r="CL102" s="11">
        <v>51112</v>
      </c>
      <c r="CM102" s="11" t="e">
        <v>#N/A</v>
      </c>
      <c r="CN102" s="11">
        <v>5959</v>
      </c>
      <c r="CO102" s="11">
        <v>5656</v>
      </c>
      <c r="CP102" s="11">
        <v>5402</v>
      </c>
      <c r="CQ102" s="11">
        <v>5113</v>
      </c>
      <c r="CR102" s="11">
        <v>5040</v>
      </c>
      <c r="CS102" s="11">
        <v>4874</v>
      </c>
      <c r="CT102" s="11">
        <v>4703</v>
      </c>
      <c r="CU102" s="11">
        <v>4553</v>
      </c>
      <c r="CV102" s="11">
        <v>4565</v>
      </c>
      <c r="CW102" s="11">
        <v>4362</v>
      </c>
      <c r="CX102" s="11">
        <v>4338</v>
      </c>
      <c r="CY102" s="11">
        <v>4186</v>
      </c>
      <c r="CZ102" s="11">
        <v>4168</v>
      </c>
      <c r="DA102" s="11">
        <v>4237</v>
      </c>
      <c r="DB102" s="11">
        <v>4384</v>
      </c>
      <c r="DC102" s="11">
        <v>4525</v>
      </c>
      <c r="DD102" s="11">
        <v>5020</v>
      </c>
      <c r="DE102" s="11">
        <v>4990</v>
      </c>
      <c r="DF102" s="11">
        <v>5200</v>
      </c>
      <c r="DG102" s="11">
        <v>5121</v>
      </c>
      <c r="DH102" s="11">
        <v>5209</v>
      </c>
      <c r="DI102" s="11">
        <v>5468</v>
      </c>
      <c r="DJ102" s="11">
        <v>5013</v>
      </c>
      <c r="DK102" s="11">
        <v>4854</v>
      </c>
      <c r="DL102" s="11">
        <v>4717</v>
      </c>
      <c r="DM102" s="11" t="e">
        <v>#N/A</v>
      </c>
      <c r="DN102" s="11">
        <v>4377</v>
      </c>
      <c r="DO102" s="11">
        <v>4264</v>
      </c>
      <c r="DP102" s="11">
        <v>4505</v>
      </c>
      <c r="DQ102" s="11">
        <v>4545</v>
      </c>
      <c r="DR102" s="11">
        <v>4445</v>
      </c>
      <c r="DS102" s="11">
        <v>4614</v>
      </c>
      <c r="DT102" s="11">
        <v>4436</v>
      </c>
      <c r="DU102" s="11">
        <v>4536</v>
      </c>
      <c r="DV102" s="11">
        <v>4593</v>
      </c>
      <c r="DW102" s="11">
        <v>4657</v>
      </c>
      <c r="DX102" s="11">
        <v>4622</v>
      </c>
      <c r="DY102" s="11">
        <v>4766</v>
      </c>
      <c r="DZ102" s="11">
        <v>4694</v>
      </c>
      <c r="EA102" s="11">
        <v>4895</v>
      </c>
      <c r="EB102" s="11">
        <v>4763</v>
      </c>
      <c r="EC102" s="11">
        <v>5077</v>
      </c>
      <c r="ED102" s="11">
        <v>5068</v>
      </c>
      <c r="EE102" s="11">
        <v>5305</v>
      </c>
      <c r="EF102" s="11">
        <v>5340</v>
      </c>
      <c r="EG102" s="11">
        <v>5410</v>
      </c>
      <c r="EH102" s="11">
        <v>5519</v>
      </c>
      <c r="EI102" s="11">
        <v>5805</v>
      </c>
      <c r="EJ102" s="11">
        <v>6369</v>
      </c>
      <c r="EK102" s="11">
        <v>6327</v>
      </c>
      <c r="EL102" s="11">
        <v>5987</v>
      </c>
      <c r="EM102" s="11" t="e">
        <v>#N/A</v>
      </c>
      <c r="EN102" s="11">
        <v>28007</v>
      </c>
      <c r="EO102" s="11">
        <v>28268</v>
      </c>
      <c r="EP102" s="11">
        <v>27382</v>
      </c>
      <c r="EQ102" s="11">
        <v>27051</v>
      </c>
      <c r="ER102" s="11">
        <v>25393</v>
      </c>
      <c r="ES102" s="11">
        <v>24394</v>
      </c>
      <c r="ET102" s="11">
        <v>22980</v>
      </c>
      <c r="EU102" s="11">
        <v>23768</v>
      </c>
      <c r="EV102" s="11">
        <v>23873</v>
      </c>
      <c r="EW102" s="11">
        <v>24854</v>
      </c>
      <c r="EX102" s="11">
        <v>25872</v>
      </c>
      <c r="EY102" s="11">
        <v>27697</v>
      </c>
      <c r="EZ102" s="11">
        <v>30323</v>
      </c>
      <c r="FA102" s="11">
        <v>34725</v>
      </c>
      <c r="FB102" s="11">
        <v>41017</v>
      </c>
      <c r="FC102" s="11">
        <v>47508</v>
      </c>
      <c r="FD102" s="11">
        <v>32745</v>
      </c>
      <c r="FE102" s="11">
        <v>29846</v>
      </c>
      <c r="FF102" s="11">
        <v>30412</v>
      </c>
      <c r="FG102" s="11">
        <v>29621</v>
      </c>
      <c r="FH102" s="11">
        <v>28064</v>
      </c>
      <c r="FI102" s="11">
        <v>28996</v>
      </c>
      <c r="FJ102" s="11">
        <v>37767</v>
      </c>
      <c r="FK102" s="11">
        <v>35015</v>
      </c>
      <c r="FL102" s="11">
        <v>33166</v>
      </c>
      <c r="FM102" s="11" t="e">
        <v>#N/A</v>
      </c>
      <c r="FN102" s="11">
        <v>23907</v>
      </c>
      <c r="FO102" s="11">
        <v>24679</v>
      </c>
      <c r="FP102" s="11">
        <v>24979</v>
      </c>
      <c r="FQ102" s="11">
        <v>24593</v>
      </c>
      <c r="FR102" s="11">
        <v>24632</v>
      </c>
      <c r="FS102" s="11">
        <v>23193</v>
      </c>
      <c r="FT102" s="11">
        <v>23054</v>
      </c>
      <c r="FU102" s="11">
        <v>23794</v>
      </c>
      <c r="FV102" s="11">
        <v>25477</v>
      </c>
      <c r="FW102" s="11">
        <v>25859</v>
      </c>
      <c r="FX102" s="11">
        <v>26266</v>
      </c>
      <c r="FY102" s="11">
        <v>28742</v>
      </c>
      <c r="FZ102" s="11">
        <v>30228</v>
      </c>
      <c r="GA102" s="11">
        <v>34062</v>
      </c>
      <c r="GB102" s="11">
        <v>39092</v>
      </c>
      <c r="GC102" s="11">
        <v>39333</v>
      </c>
      <c r="GD102" s="11">
        <v>33636</v>
      </c>
      <c r="GE102" s="11">
        <v>28541</v>
      </c>
      <c r="GF102" s="11">
        <v>28252</v>
      </c>
      <c r="GG102" s="11">
        <v>28444</v>
      </c>
      <c r="GH102" s="11">
        <v>27083</v>
      </c>
      <c r="GI102" s="11">
        <v>26891</v>
      </c>
      <c r="GJ102" s="11">
        <v>28200</v>
      </c>
      <c r="GK102" s="11">
        <v>29728</v>
      </c>
      <c r="GL102" s="11">
        <v>29799</v>
      </c>
      <c r="GM102" s="11" t="e">
        <v>#N/A</v>
      </c>
      <c r="GN102">
        <v>540955</v>
      </c>
      <c r="GO102">
        <v>542512</v>
      </c>
      <c r="GP102">
        <v>543715</v>
      </c>
      <c r="GQ102">
        <v>544874</v>
      </c>
      <c r="GR102">
        <v>546010</v>
      </c>
      <c r="GS102">
        <v>547008</v>
      </c>
      <c r="GT102">
        <v>547924</v>
      </c>
      <c r="GU102">
        <v>548765</v>
      </c>
      <c r="GV102">
        <v>549539</v>
      </c>
      <c r="GW102">
        <v>550268</v>
      </c>
      <c r="GX102">
        <v>550856</v>
      </c>
      <c r="GY102">
        <v>550950</v>
      </c>
      <c r="GZ102">
        <v>550930</v>
      </c>
      <c r="HA102">
        <v>550763</v>
      </c>
      <c r="HB102">
        <v>550401</v>
      </c>
      <c r="HC102">
        <v>549930</v>
      </c>
      <c r="HD102">
        <v>549275</v>
      </c>
      <c r="HE102">
        <v>548428</v>
      </c>
      <c r="HF102">
        <v>547487</v>
      </c>
      <c r="HG102">
        <v>546407</v>
      </c>
      <c r="HH102">
        <v>545222</v>
      </c>
      <c r="HI102">
        <v>543938</v>
      </c>
      <c r="HJ102">
        <v>542613</v>
      </c>
      <c r="HK102">
        <v>541188</v>
      </c>
      <c r="HL102">
        <v>539749</v>
      </c>
      <c r="HM102">
        <v>538288</v>
      </c>
      <c r="HN102">
        <v>536802</v>
      </c>
      <c r="HO102">
        <v>46.22</v>
      </c>
      <c r="HP102">
        <v>46.24</v>
      </c>
      <c r="HQ102">
        <v>46.29</v>
      </c>
      <c r="HR102">
        <v>46.37</v>
      </c>
      <c r="HS102">
        <v>46.45</v>
      </c>
      <c r="HT102">
        <v>46.54</v>
      </c>
      <c r="HU102">
        <v>46.64</v>
      </c>
      <c r="HV102">
        <v>46.74</v>
      </c>
      <c r="HW102">
        <v>46.87</v>
      </c>
      <c r="HX102">
        <v>47.02</v>
      </c>
      <c r="HY102">
        <v>47.19</v>
      </c>
      <c r="HZ102">
        <v>47.39</v>
      </c>
      <c r="IA102">
        <v>47.59</v>
      </c>
      <c r="IB102">
        <v>47.79</v>
      </c>
      <c r="IC102">
        <v>48.01</v>
      </c>
      <c r="ID102">
        <v>48.21</v>
      </c>
      <c r="IE102">
        <v>48.4</v>
      </c>
      <c r="IF102">
        <v>48.58</v>
      </c>
      <c r="IG102">
        <v>48.74</v>
      </c>
      <c r="IH102">
        <v>48.88</v>
      </c>
      <c r="II102">
        <v>48.99</v>
      </c>
      <c r="IJ102">
        <v>49.11</v>
      </c>
      <c r="IK102">
        <v>49.24</v>
      </c>
      <c r="IL102">
        <v>49.34</v>
      </c>
      <c r="IM102">
        <v>49.43</v>
      </c>
      <c r="IN102">
        <v>49.48</v>
      </c>
      <c r="IO102">
        <v>49.51</v>
      </c>
      <c r="IP102">
        <v>4873</v>
      </c>
      <c r="IQ102">
        <v>4921</v>
      </c>
      <c r="IR102">
        <v>4934</v>
      </c>
      <c r="IS102">
        <v>4907</v>
      </c>
      <c r="IT102">
        <v>4851</v>
      </c>
      <c r="IU102">
        <v>4799</v>
      </c>
      <c r="IV102">
        <v>4742</v>
      </c>
      <c r="IW102">
        <v>4692</v>
      </c>
      <c r="IX102">
        <v>4639</v>
      </c>
      <c r="IY102">
        <v>4583</v>
      </c>
      <c r="IZ102">
        <v>4521</v>
      </c>
      <c r="JA102">
        <v>4472</v>
      </c>
      <c r="JB102">
        <v>4421</v>
      </c>
      <c r="JC102">
        <v>4381</v>
      </c>
      <c r="JD102">
        <v>4346</v>
      </c>
      <c r="JE102">
        <v>4311</v>
      </c>
      <c r="JF102">
        <v>4293</v>
      </c>
      <c r="JG102">
        <v>4276</v>
      </c>
      <c r="JH102">
        <v>4271</v>
      </c>
      <c r="JI102">
        <v>4275</v>
      </c>
      <c r="JJ102">
        <v>4286</v>
      </c>
      <c r="JK102">
        <v>4304</v>
      </c>
      <c r="JL102">
        <v>4331</v>
      </c>
      <c r="JM102">
        <v>4358</v>
      </c>
      <c r="JN102">
        <v>4381</v>
      </c>
      <c r="JO102">
        <v>4417</v>
      </c>
      <c r="JP102">
        <v>4437</v>
      </c>
      <c r="JQ102">
        <v>5871</v>
      </c>
      <c r="JR102">
        <v>5861</v>
      </c>
      <c r="JS102">
        <v>5947</v>
      </c>
      <c r="JT102">
        <v>5988</v>
      </c>
      <c r="JU102">
        <v>6077</v>
      </c>
      <c r="JV102">
        <v>6173</v>
      </c>
      <c r="JW102">
        <v>6208</v>
      </c>
      <c r="JX102">
        <v>6235</v>
      </c>
      <c r="JY102">
        <v>6267</v>
      </c>
      <c r="JZ102">
        <v>6272</v>
      </c>
      <c r="KA102">
        <v>6326</v>
      </c>
      <c r="KB102">
        <v>6413</v>
      </c>
      <c r="KC102">
        <v>6459</v>
      </c>
      <c r="KD102">
        <v>6498</v>
      </c>
      <c r="KE102">
        <v>6624</v>
      </c>
      <c r="KF102">
        <v>6680</v>
      </c>
      <c r="KG102">
        <v>6800</v>
      </c>
      <c r="KH102">
        <v>6928</v>
      </c>
      <c r="KI102">
        <v>7032</v>
      </c>
      <c r="KJ102">
        <v>7141</v>
      </c>
      <c r="KK102">
        <v>7282</v>
      </c>
      <c r="KL102">
        <v>7448</v>
      </c>
      <c r="KM102">
        <v>7529</v>
      </c>
      <c r="KN102">
        <v>7671</v>
      </c>
      <c r="KO102">
        <v>7745</v>
      </c>
      <c r="KP102">
        <v>7837</v>
      </c>
      <c r="KQ102">
        <v>7915</v>
      </c>
      <c r="KR102">
        <v>2387</v>
      </c>
      <c r="KS102">
        <v>2497</v>
      </c>
      <c r="KT102">
        <v>2216</v>
      </c>
      <c r="KU102">
        <v>2240</v>
      </c>
      <c r="KV102">
        <v>2362</v>
      </c>
      <c r="KW102">
        <v>2372</v>
      </c>
      <c r="KX102">
        <v>2382</v>
      </c>
      <c r="KY102">
        <v>2384</v>
      </c>
      <c r="KZ102">
        <v>2402</v>
      </c>
      <c r="LA102">
        <v>2418</v>
      </c>
      <c r="LB102">
        <v>2393</v>
      </c>
      <c r="LC102">
        <v>2035</v>
      </c>
      <c r="LD102">
        <v>2018</v>
      </c>
      <c r="LE102">
        <v>1950</v>
      </c>
      <c r="LF102">
        <v>1916</v>
      </c>
      <c r="LG102">
        <v>1898</v>
      </c>
      <c r="LH102">
        <v>1852</v>
      </c>
      <c r="LI102">
        <v>1805</v>
      </c>
      <c r="LJ102">
        <v>1820</v>
      </c>
      <c r="LK102">
        <v>1786</v>
      </c>
      <c r="LL102">
        <v>1811</v>
      </c>
      <c r="LM102">
        <v>1860</v>
      </c>
      <c r="LN102">
        <v>1873</v>
      </c>
      <c r="LO102">
        <v>1888</v>
      </c>
      <c r="LP102">
        <v>1925</v>
      </c>
      <c r="LQ102">
        <v>1959</v>
      </c>
      <c r="LR102">
        <v>1992</v>
      </c>
    </row>
    <row r="103" spans="2:330" x14ac:dyDescent="0.35">
      <c r="B103" s="2" t="s">
        <v>106</v>
      </c>
      <c r="C103" s="1" t="s">
        <v>394</v>
      </c>
      <c r="D103" s="1" t="s">
        <v>395</v>
      </c>
      <c r="E103" s="1">
        <v>5501003</v>
      </c>
      <c r="F103" s="11">
        <v>516717</v>
      </c>
      <c r="G103" s="11">
        <v>579527</v>
      </c>
      <c r="H103" s="11">
        <v>649912</v>
      </c>
      <c r="I103" s="11">
        <v>685093</v>
      </c>
      <c r="J103" t="e">
        <v>#N/A</v>
      </c>
      <c r="K103" t="e">
        <v>#N/A</v>
      </c>
      <c r="L103" s="11">
        <v>18145</v>
      </c>
      <c r="M103" s="11">
        <v>32739</v>
      </c>
      <c r="N103" s="11">
        <v>772602</v>
      </c>
      <c r="O103" s="11">
        <v>777297</v>
      </c>
      <c r="P103" s="11">
        <v>781255</v>
      </c>
      <c r="Q103" s="11">
        <v>783497</v>
      </c>
      <c r="R103" s="11">
        <v>785261</v>
      </c>
      <c r="S103" s="11">
        <v>786412</v>
      </c>
      <c r="T103" s="11">
        <v>786585</v>
      </c>
      <c r="U103" s="11">
        <v>786726</v>
      </c>
      <c r="V103" s="11">
        <v>785629</v>
      </c>
      <c r="W103" s="11">
        <v>784040</v>
      </c>
      <c r="X103" s="11">
        <v>783148</v>
      </c>
      <c r="Y103" s="11">
        <v>766595</v>
      </c>
      <c r="Z103" s="11">
        <v>766916</v>
      </c>
      <c r="AA103" s="11">
        <v>767130</v>
      </c>
      <c r="AB103" s="11">
        <v>770547</v>
      </c>
      <c r="AC103" s="11">
        <v>780011</v>
      </c>
      <c r="AD103" s="11">
        <v>782627</v>
      </c>
      <c r="AE103" s="11">
        <v>784215</v>
      </c>
      <c r="AF103" s="11">
        <v>785140</v>
      </c>
      <c r="AG103" s="11">
        <v>786315</v>
      </c>
      <c r="AH103" s="11">
        <v>785974</v>
      </c>
      <c r="AI103" s="11">
        <v>789307</v>
      </c>
      <c r="AJ103" s="11">
        <v>794478</v>
      </c>
      <c r="AK103" s="11">
        <v>798696</v>
      </c>
      <c r="AL103" s="11">
        <v>801376</v>
      </c>
      <c r="AM103" s="11" t="e">
        <v>#N/A</v>
      </c>
      <c r="AN103" s="22">
        <v>37.869999999999997</v>
      </c>
      <c r="AO103" s="22">
        <v>38.31</v>
      </c>
      <c r="AP103" s="22">
        <v>38.76</v>
      </c>
      <c r="AQ103" s="22">
        <v>39.24</v>
      </c>
      <c r="AR103" s="22">
        <v>39.75</v>
      </c>
      <c r="AS103" s="22">
        <v>40.29</v>
      </c>
      <c r="AT103" s="22">
        <v>40.840000000000003</v>
      </c>
      <c r="AU103" s="22">
        <v>41.38</v>
      </c>
      <c r="AV103" s="22">
        <v>41.93</v>
      </c>
      <c r="AW103" s="22">
        <v>42.51</v>
      </c>
      <c r="AX103" s="22">
        <v>43.03</v>
      </c>
      <c r="AY103" s="22">
        <v>43.9</v>
      </c>
      <c r="AZ103" s="22">
        <v>44.36</v>
      </c>
      <c r="BA103" s="22">
        <v>44.82</v>
      </c>
      <c r="BB103" s="22">
        <v>45.15</v>
      </c>
      <c r="BC103" s="22">
        <v>45.15</v>
      </c>
      <c r="BD103" s="22">
        <v>45.35</v>
      </c>
      <c r="BE103" s="22">
        <v>45.55</v>
      </c>
      <c r="BF103" s="22">
        <v>45.64</v>
      </c>
      <c r="BG103" s="22">
        <v>45.72</v>
      </c>
      <c r="BH103" s="22">
        <v>45.8</v>
      </c>
      <c r="BI103" s="22">
        <v>45.67</v>
      </c>
      <c r="BJ103" s="22">
        <v>45.49</v>
      </c>
      <c r="BK103" s="22">
        <v>45.36</v>
      </c>
      <c r="BL103" s="22">
        <v>45.33</v>
      </c>
      <c r="BM103" s="22" t="e">
        <v>#N/A</v>
      </c>
      <c r="BN103" s="11">
        <v>55327</v>
      </c>
      <c r="BO103" s="11">
        <v>54796</v>
      </c>
      <c r="BP103" s="11">
        <v>55011</v>
      </c>
      <c r="BQ103" s="11">
        <v>55294</v>
      </c>
      <c r="BR103" s="11">
        <v>55231</v>
      </c>
      <c r="BS103" s="11">
        <v>55007</v>
      </c>
      <c r="BT103" s="11">
        <v>54352</v>
      </c>
      <c r="BU103" s="11">
        <v>54384</v>
      </c>
      <c r="BV103" s="11">
        <v>54186</v>
      </c>
      <c r="BW103" s="11">
        <v>53922</v>
      </c>
      <c r="BX103" s="11">
        <v>54539</v>
      </c>
      <c r="BY103" s="11">
        <v>47003</v>
      </c>
      <c r="BZ103" s="11">
        <v>49177</v>
      </c>
      <c r="CA103" s="11">
        <v>51866</v>
      </c>
      <c r="CB103" s="11">
        <v>56489</v>
      </c>
      <c r="CC103" s="11">
        <v>68220</v>
      </c>
      <c r="CD103" s="11">
        <v>73443</v>
      </c>
      <c r="CE103" s="11">
        <v>77083</v>
      </c>
      <c r="CF103" s="11">
        <v>80449</v>
      </c>
      <c r="CG103" s="11">
        <v>83095</v>
      </c>
      <c r="CH103" s="11">
        <v>84229</v>
      </c>
      <c r="CI103" s="11">
        <v>88533</v>
      </c>
      <c r="CJ103" s="11">
        <v>94776</v>
      </c>
      <c r="CK103" s="11">
        <v>99689</v>
      </c>
      <c r="CL103" s="11">
        <v>102554</v>
      </c>
      <c r="CM103" s="11" t="e">
        <v>#N/A</v>
      </c>
      <c r="CN103" s="11">
        <v>8412</v>
      </c>
      <c r="CO103" s="11">
        <v>8053</v>
      </c>
      <c r="CP103" s="11">
        <v>7738</v>
      </c>
      <c r="CQ103" s="11">
        <v>7581</v>
      </c>
      <c r="CR103" s="11">
        <v>7533</v>
      </c>
      <c r="CS103" s="11">
        <v>7085</v>
      </c>
      <c r="CT103" s="11">
        <v>6911</v>
      </c>
      <c r="CU103" s="11">
        <v>7012</v>
      </c>
      <c r="CV103" s="11">
        <v>6865</v>
      </c>
      <c r="CW103" s="11">
        <v>6504</v>
      </c>
      <c r="CX103" s="11">
        <v>6579</v>
      </c>
      <c r="CY103" s="11">
        <v>6384</v>
      </c>
      <c r="CZ103" s="11">
        <v>6564</v>
      </c>
      <c r="DA103" s="11">
        <v>6385</v>
      </c>
      <c r="DB103" s="11">
        <v>6966</v>
      </c>
      <c r="DC103" s="11">
        <v>7169</v>
      </c>
      <c r="DD103" s="11">
        <v>7601</v>
      </c>
      <c r="DE103" s="11">
        <v>7606</v>
      </c>
      <c r="DF103" s="11">
        <v>7907</v>
      </c>
      <c r="DG103" s="11">
        <v>7649</v>
      </c>
      <c r="DH103" s="11">
        <v>7651</v>
      </c>
      <c r="DI103" s="11">
        <v>8164</v>
      </c>
      <c r="DJ103" s="11">
        <v>7574</v>
      </c>
      <c r="DK103" s="11">
        <v>7178</v>
      </c>
      <c r="DL103" s="11">
        <v>7085</v>
      </c>
      <c r="DM103" s="11" t="e">
        <v>#N/A</v>
      </c>
      <c r="DN103" s="11">
        <v>6881</v>
      </c>
      <c r="DO103" s="11">
        <v>6561</v>
      </c>
      <c r="DP103" s="11">
        <v>6911</v>
      </c>
      <c r="DQ103" s="11">
        <v>7090</v>
      </c>
      <c r="DR103" s="11">
        <v>6987</v>
      </c>
      <c r="DS103" s="11">
        <v>6836</v>
      </c>
      <c r="DT103" s="11">
        <v>7061</v>
      </c>
      <c r="DU103" s="11">
        <v>7040</v>
      </c>
      <c r="DV103" s="11">
        <v>7358</v>
      </c>
      <c r="DW103" s="11">
        <v>7307</v>
      </c>
      <c r="DX103" s="11">
        <v>7531</v>
      </c>
      <c r="DY103" s="11">
        <v>7420</v>
      </c>
      <c r="DZ103" s="11">
        <v>7663</v>
      </c>
      <c r="EA103" s="11">
        <v>7840</v>
      </c>
      <c r="EB103" s="11">
        <v>7642</v>
      </c>
      <c r="EC103" s="11">
        <v>8045</v>
      </c>
      <c r="ED103" s="11">
        <v>8136</v>
      </c>
      <c r="EE103" s="11">
        <v>8316</v>
      </c>
      <c r="EF103" s="11">
        <v>8672</v>
      </c>
      <c r="EG103" s="11">
        <v>8347</v>
      </c>
      <c r="EH103" s="11">
        <v>8698</v>
      </c>
      <c r="EI103" s="11">
        <v>8933</v>
      </c>
      <c r="EJ103" s="11">
        <v>9637</v>
      </c>
      <c r="EK103" s="11">
        <v>9229</v>
      </c>
      <c r="EL103" s="11">
        <v>9008</v>
      </c>
      <c r="EM103" s="11" t="e">
        <v>#N/A</v>
      </c>
      <c r="EN103" s="11">
        <v>28461</v>
      </c>
      <c r="EO103" s="11">
        <v>28952</v>
      </c>
      <c r="EP103" s="11">
        <v>28850</v>
      </c>
      <c r="EQ103" s="11">
        <v>28691</v>
      </c>
      <c r="ER103" s="11">
        <v>28243</v>
      </c>
      <c r="ES103" s="11">
        <v>26921</v>
      </c>
      <c r="ET103" s="11">
        <v>26041</v>
      </c>
      <c r="EU103" s="11">
        <v>26897</v>
      </c>
      <c r="EV103" s="11">
        <v>27387</v>
      </c>
      <c r="EW103" s="11">
        <v>28123</v>
      </c>
      <c r="EX103" s="11">
        <v>28328</v>
      </c>
      <c r="EY103" s="11">
        <v>30475</v>
      </c>
      <c r="EZ103" s="11">
        <v>31538</v>
      </c>
      <c r="FA103" s="11">
        <v>33482</v>
      </c>
      <c r="FB103" s="11">
        <v>37181</v>
      </c>
      <c r="FC103" s="11">
        <v>46694</v>
      </c>
      <c r="FD103" s="11">
        <v>46531</v>
      </c>
      <c r="FE103" s="11">
        <v>41092</v>
      </c>
      <c r="FF103" s="11">
        <v>38926</v>
      </c>
      <c r="FG103" s="11">
        <v>39461</v>
      </c>
      <c r="FH103" s="11">
        <v>35813</v>
      </c>
      <c r="FI103" s="11">
        <v>38947</v>
      </c>
      <c r="FJ103" s="11">
        <v>52516</v>
      </c>
      <c r="FK103" s="11">
        <v>46504</v>
      </c>
      <c r="FL103" s="11">
        <v>43965</v>
      </c>
      <c r="FM103" s="11" t="e">
        <v>#N/A</v>
      </c>
      <c r="FN103" s="11">
        <v>26454</v>
      </c>
      <c r="FO103" s="11">
        <v>25749</v>
      </c>
      <c r="FP103" s="11">
        <v>25715</v>
      </c>
      <c r="FQ103" s="11">
        <v>26940</v>
      </c>
      <c r="FR103" s="11">
        <v>27022</v>
      </c>
      <c r="FS103" s="11">
        <v>26028</v>
      </c>
      <c r="FT103" s="11">
        <v>25719</v>
      </c>
      <c r="FU103" s="11">
        <v>26728</v>
      </c>
      <c r="FV103" s="11">
        <v>27975</v>
      </c>
      <c r="FW103" s="11">
        <v>28897</v>
      </c>
      <c r="FX103" s="11">
        <v>28260</v>
      </c>
      <c r="FY103" s="11">
        <v>31346</v>
      </c>
      <c r="FZ103" s="11">
        <v>30270</v>
      </c>
      <c r="GA103" s="11">
        <v>31927</v>
      </c>
      <c r="GB103" s="11">
        <v>33419</v>
      </c>
      <c r="GC103" s="11">
        <v>36558</v>
      </c>
      <c r="GD103" s="11">
        <v>43216</v>
      </c>
      <c r="GE103" s="11">
        <v>38822</v>
      </c>
      <c r="GF103" s="11">
        <v>37155</v>
      </c>
      <c r="GG103" s="11">
        <v>37436</v>
      </c>
      <c r="GH103" s="11">
        <v>34886</v>
      </c>
      <c r="GI103" s="11">
        <v>34840</v>
      </c>
      <c r="GJ103" s="11">
        <v>39473</v>
      </c>
      <c r="GK103" s="11">
        <v>40345</v>
      </c>
      <c r="GL103" s="11">
        <v>39338</v>
      </c>
      <c r="GM103" s="11" t="e">
        <v>#N/A</v>
      </c>
      <c r="GN103">
        <v>800374</v>
      </c>
      <c r="GO103">
        <v>802224</v>
      </c>
      <c r="GP103">
        <v>803556</v>
      </c>
      <c r="GQ103">
        <v>804867</v>
      </c>
      <c r="GR103">
        <v>806079</v>
      </c>
      <c r="GS103">
        <v>807169</v>
      </c>
      <c r="GT103">
        <v>808218</v>
      </c>
      <c r="GU103">
        <v>809224</v>
      </c>
      <c r="GV103">
        <v>810107</v>
      </c>
      <c r="GW103">
        <v>810880</v>
      </c>
      <c r="GX103">
        <v>811500</v>
      </c>
      <c r="GY103">
        <v>811414</v>
      </c>
      <c r="GZ103">
        <v>811149</v>
      </c>
      <c r="HA103">
        <v>810731</v>
      </c>
      <c r="HB103">
        <v>810137</v>
      </c>
      <c r="HC103">
        <v>809339</v>
      </c>
      <c r="HD103">
        <v>808335</v>
      </c>
      <c r="HE103">
        <v>807169</v>
      </c>
      <c r="HF103">
        <v>805847</v>
      </c>
      <c r="HG103">
        <v>804375</v>
      </c>
      <c r="HH103">
        <v>802764</v>
      </c>
      <c r="HI103">
        <v>801020</v>
      </c>
      <c r="HJ103">
        <v>799180</v>
      </c>
      <c r="HK103">
        <v>797256</v>
      </c>
      <c r="HL103">
        <v>795243</v>
      </c>
      <c r="HM103">
        <v>793150</v>
      </c>
      <c r="HN103">
        <v>791018</v>
      </c>
      <c r="HO103">
        <v>45.38</v>
      </c>
      <c r="HP103">
        <v>45.42</v>
      </c>
      <c r="HQ103">
        <v>45.5</v>
      </c>
      <c r="HR103">
        <v>45.6</v>
      </c>
      <c r="HS103">
        <v>45.7</v>
      </c>
      <c r="HT103">
        <v>45.8</v>
      </c>
      <c r="HU103">
        <v>45.9</v>
      </c>
      <c r="HV103">
        <v>46.03</v>
      </c>
      <c r="HW103">
        <v>46.17</v>
      </c>
      <c r="HX103">
        <v>46.32</v>
      </c>
      <c r="HY103">
        <v>46.49</v>
      </c>
      <c r="HZ103">
        <v>46.68</v>
      </c>
      <c r="IA103">
        <v>46.86</v>
      </c>
      <c r="IB103">
        <v>47.07</v>
      </c>
      <c r="IC103">
        <v>47.26</v>
      </c>
      <c r="ID103">
        <v>47.44</v>
      </c>
      <c r="IE103">
        <v>47.6</v>
      </c>
      <c r="IF103">
        <v>47.75</v>
      </c>
      <c r="IG103">
        <v>47.87</v>
      </c>
      <c r="IH103">
        <v>47.98</v>
      </c>
      <c r="II103">
        <v>48.11</v>
      </c>
      <c r="IJ103">
        <v>48.23</v>
      </c>
      <c r="IK103">
        <v>48.34</v>
      </c>
      <c r="IL103">
        <v>48.43</v>
      </c>
      <c r="IM103">
        <v>48.5</v>
      </c>
      <c r="IN103">
        <v>48.54</v>
      </c>
      <c r="IO103">
        <v>48.54</v>
      </c>
      <c r="IP103">
        <v>7192</v>
      </c>
      <c r="IQ103">
        <v>7336</v>
      </c>
      <c r="IR103">
        <v>7390</v>
      </c>
      <c r="IS103">
        <v>7346</v>
      </c>
      <c r="IT103">
        <v>7289</v>
      </c>
      <c r="IU103">
        <v>7228</v>
      </c>
      <c r="IV103">
        <v>7167</v>
      </c>
      <c r="IW103">
        <v>7099</v>
      </c>
      <c r="IX103">
        <v>7025</v>
      </c>
      <c r="IY103">
        <v>6952</v>
      </c>
      <c r="IZ103">
        <v>6881</v>
      </c>
      <c r="JA103">
        <v>6811</v>
      </c>
      <c r="JB103">
        <v>6733</v>
      </c>
      <c r="JC103">
        <v>6681</v>
      </c>
      <c r="JD103">
        <v>6627</v>
      </c>
      <c r="JE103">
        <v>6586</v>
      </c>
      <c r="JF103">
        <v>6560</v>
      </c>
      <c r="JG103">
        <v>6544</v>
      </c>
      <c r="JH103">
        <v>6535</v>
      </c>
      <c r="JI103">
        <v>6537</v>
      </c>
      <c r="JJ103">
        <v>6552</v>
      </c>
      <c r="JK103">
        <v>6575</v>
      </c>
      <c r="JL103">
        <v>6611</v>
      </c>
      <c r="JM103">
        <v>6643</v>
      </c>
      <c r="JN103">
        <v>6679</v>
      </c>
      <c r="JO103">
        <v>6710</v>
      </c>
      <c r="JP103">
        <v>6738</v>
      </c>
      <c r="JQ103">
        <v>8948</v>
      </c>
      <c r="JR103">
        <v>8984</v>
      </c>
      <c r="JS103">
        <v>9036</v>
      </c>
      <c r="JT103">
        <v>9074</v>
      </c>
      <c r="JU103">
        <v>9146</v>
      </c>
      <c r="JV103">
        <v>9229</v>
      </c>
      <c r="JW103">
        <v>9275</v>
      </c>
      <c r="JX103">
        <v>9306</v>
      </c>
      <c r="JY103">
        <v>9340</v>
      </c>
      <c r="JZ103">
        <v>9409</v>
      </c>
      <c r="KA103">
        <v>9465</v>
      </c>
      <c r="KB103">
        <v>9523</v>
      </c>
      <c r="KC103">
        <v>9618</v>
      </c>
      <c r="KD103">
        <v>9691</v>
      </c>
      <c r="KE103">
        <v>9804</v>
      </c>
      <c r="KF103">
        <v>9928</v>
      </c>
      <c r="KG103">
        <v>10067</v>
      </c>
      <c r="KH103">
        <v>10201</v>
      </c>
      <c r="KI103">
        <v>10364</v>
      </c>
      <c r="KJ103">
        <v>10506</v>
      </c>
      <c r="KK103">
        <v>10663</v>
      </c>
      <c r="KL103">
        <v>10808</v>
      </c>
      <c r="KM103">
        <v>10927</v>
      </c>
      <c r="KN103">
        <v>11075</v>
      </c>
      <c r="KO103">
        <v>11181</v>
      </c>
      <c r="KP103">
        <v>11291</v>
      </c>
      <c r="KQ103">
        <v>11362</v>
      </c>
      <c r="KR103">
        <v>3434</v>
      </c>
      <c r="KS103">
        <v>3498</v>
      </c>
      <c r="KT103">
        <v>2978</v>
      </c>
      <c r="KU103">
        <v>3039</v>
      </c>
      <c r="KV103">
        <v>3069</v>
      </c>
      <c r="KW103">
        <v>3091</v>
      </c>
      <c r="KX103">
        <v>3157</v>
      </c>
      <c r="KY103">
        <v>3213</v>
      </c>
      <c r="KZ103">
        <v>3198</v>
      </c>
      <c r="LA103">
        <v>3230</v>
      </c>
      <c r="LB103">
        <v>3204</v>
      </c>
      <c r="LC103">
        <v>2626</v>
      </c>
      <c r="LD103">
        <v>2620</v>
      </c>
      <c r="LE103">
        <v>2592</v>
      </c>
      <c r="LF103">
        <v>2583</v>
      </c>
      <c r="LG103">
        <v>2544</v>
      </c>
      <c r="LH103">
        <v>2503</v>
      </c>
      <c r="LI103">
        <v>2491</v>
      </c>
      <c r="LJ103">
        <v>2507</v>
      </c>
      <c r="LK103">
        <v>2497</v>
      </c>
      <c r="LL103">
        <v>2500</v>
      </c>
      <c r="LM103">
        <v>2489</v>
      </c>
      <c r="LN103">
        <v>2476</v>
      </c>
      <c r="LO103">
        <v>2508</v>
      </c>
      <c r="LP103">
        <v>2489</v>
      </c>
      <c r="LQ103">
        <v>2488</v>
      </c>
      <c r="LR103">
        <v>2492</v>
      </c>
    </row>
    <row r="104" spans="2:330" x14ac:dyDescent="0.35">
      <c r="B104" s="2" t="s">
        <v>107</v>
      </c>
      <c r="C104" s="1" t="s">
        <v>396</v>
      </c>
      <c r="D104" s="1" t="s">
        <v>133</v>
      </c>
      <c r="E104" s="1">
        <v>5501011</v>
      </c>
      <c r="F104" s="11">
        <v>250080</v>
      </c>
      <c r="G104" s="11">
        <v>319629</v>
      </c>
      <c r="H104" s="11">
        <v>364411</v>
      </c>
      <c r="I104" s="11">
        <v>387837</v>
      </c>
      <c r="J104" t="e">
        <v>#N/A</v>
      </c>
      <c r="K104" t="e">
        <v>#N/A</v>
      </c>
      <c r="L104" s="11">
        <v>7652</v>
      </c>
      <c r="M104" s="11">
        <v>14628</v>
      </c>
      <c r="N104" s="11">
        <v>440332</v>
      </c>
      <c r="O104" s="11">
        <v>443909</v>
      </c>
      <c r="P104" s="11">
        <v>447264</v>
      </c>
      <c r="Q104" s="11">
        <v>449242</v>
      </c>
      <c r="R104" s="11">
        <v>450833</v>
      </c>
      <c r="S104" s="11">
        <v>452414</v>
      </c>
      <c r="T104" s="11">
        <v>453908</v>
      </c>
      <c r="U104" s="11">
        <v>454905</v>
      </c>
      <c r="V104" s="11">
        <v>455275</v>
      </c>
      <c r="W104" s="11">
        <v>457063</v>
      </c>
      <c r="X104" s="11">
        <v>461262</v>
      </c>
      <c r="Y104" s="11">
        <v>470713</v>
      </c>
      <c r="Z104" s="11">
        <v>474242</v>
      </c>
      <c r="AA104" s="11">
        <v>478230</v>
      </c>
      <c r="AB104" s="11">
        <v>481869</v>
      </c>
      <c r="AC104" s="11">
        <v>492634</v>
      </c>
      <c r="AD104" s="11">
        <v>495068</v>
      </c>
      <c r="AE104" s="11">
        <v>497536</v>
      </c>
      <c r="AF104" s="11">
        <v>498830</v>
      </c>
      <c r="AG104" s="11">
        <v>500183</v>
      </c>
      <c r="AH104" s="11">
        <v>501452</v>
      </c>
      <c r="AI104" s="11">
        <v>503224</v>
      </c>
      <c r="AJ104" s="11">
        <v>492786</v>
      </c>
      <c r="AK104" s="11">
        <v>495579</v>
      </c>
      <c r="AL104" s="11">
        <v>497744</v>
      </c>
      <c r="AM104" s="11" t="e">
        <v>#N/A</v>
      </c>
      <c r="AN104" s="22">
        <v>37.549999999999997</v>
      </c>
      <c r="AO104" s="22">
        <v>37.97</v>
      </c>
      <c r="AP104" s="22">
        <v>38.409999999999997</v>
      </c>
      <c r="AQ104" s="22">
        <v>38.89</v>
      </c>
      <c r="AR104" s="22">
        <v>39.380000000000003</v>
      </c>
      <c r="AS104" s="22">
        <v>39.86</v>
      </c>
      <c r="AT104" s="22">
        <v>40.32</v>
      </c>
      <c r="AU104" s="22">
        <v>40.799999999999997</v>
      </c>
      <c r="AV104" s="22">
        <v>41.28</v>
      </c>
      <c r="AW104" s="22">
        <v>41.72</v>
      </c>
      <c r="AX104" s="22">
        <v>42.02</v>
      </c>
      <c r="AY104" s="22">
        <v>41.57</v>
      </c>
      <c r="AZ104" s="22">
        <v>41.74</v>
      </c>
      <c r="BA104" s="22">
        <v>41.81</v>
      </c>
      <c r="BB104" s="22">
        <v>41.84</v>
      </c>
      <c r="BC104" s="22">
        <v>41.26</v>
      </c>
      <c r="BD104" s="22">
        <v>41.24</v>
      </c>
      <c r="BE104" s="22">
        <v>41.25</v>
      </c>
      <c r="BF104" s="22">
        <v>41.31</v>
      </c>
      <c r="BG104" s="22">
        <v>41.39</v>
      </c>
      <c r="BH104" s="22">
        <v>41.46</v>
      </c>
      <c r="BI104" s="22">
        <v>41.49</v>
      </c>
      <c r="BJ104" s="22">
        <v>41.92</v>
      </c>
      <c r="BK104" s="22">
        <v>41.83</v>
      </c>
      <c r="BL104" s="22">
        <v>41.86</v>
      </c>
      <c r="BM104" s="22" t="e">
        <v>#N/A</v>
      </c>
      <c r="BN104" s="11">
        <v>28987</v>
      </c>
      <c r="BO104" s="11">
        <v>29290</v>
      </c>
      <c r="BP104" s="11">
        <v>29774</v>
      </c>
      <c r="BQ104" s="11">
        <v>29603</v>
      </c>
      <c r="BR104" s="11">
        <v>28783</v>
      </c>
      <c r="BS104" s="11">
        <v>27913</v>
      </c>
      <c r="BT104" s="11">
        <v>27525</v>
      </c>
      <c r="BU104" s="11">
        <v>27073</v>
      </c>
      <c r="BV104" s="11">
        <v>26280</v>
      </c>
      <c r="BW104" s="11">
        <v>26198</v>
      </c>
      <c r="BX104" s="11">
        <v>26842</v>
      </c>
      <c r="BY104" s="11">
        <v>28181</v>
      </c>
      <c r="BZ104" s="11">
        <v>29654</v>
      </c>
      <c r="CA104" s="11">
        <v>31484</v>
      </c>
      <c r="CB104" s="11">
        <v>33956</v>
      </c>
      <c r="CC104" s="11">
        <v>41158</v>
      </c>
      <c r="CD104" s="11">
        <v>43290</v>
      </c>
      <c r="CE104" s="11">
        <v>45374</v>
      </c>
      <c r="CF104" s="11">
        <v>46827</v>
      </c>
      <c r="CG104" s="11">
        <v>47951</v>
      </c>
      <c r="CH104" s="11">
        <v>48432</v>
      </c>
      <c r="CI104" s="11">
        <v>49695</v>
      </c>
      <c r="CJ104" s="11">
        <v>50911</v>
      </c>
      <c r="CK104" s="11">
        <v>53411</v>
      </c>
      <c r="CL104" s="11">
        <v>55221</v>
      </c>
      <c r="CM104" s="11" t="e">
        <v>#N/A</v>
      </c>
      <c r="CN104" s="11">
        <v>4754</v>
      </c>
      <c r="CO104" s="11">
        <v>4506</v>
      </c>
      <c r="CP104" s="11">
        <v>4314</v>
      </c>
      <c r="CQ104" s="11">
        <v>4309</v>
      </c>
      <c r="CR104" s="11">
        <v>4155</v>
      </c>
      <c r="CS104" s="11">
        <v>4047</v>
      </c>
      <c r="CT104" s="11">
        <v>4105</v>
      </c>
      <c r="CU104" s="11">
        <v>4083</v>
      </c>
      <c r="CV104" s="11">
        <v>4118</v>
      </c>
      <c r="CW104" s="11">
        <v>4027</v>
      </c>
      <c r="CX104" s="11">
        <v>4286</v>
      </c>
      <c r="CY104" s="11">
        <v>4127</v>
      </c>
      <c r="CZ104" s="11">
        <v>4121</v>
      </c>
      <c r="DA104" s="11">
        <v>4358</v>
      </c>
      <c r="DB104" s="11">
        <v>4505</v>
      </c>
      <c r="DC104" s="11">
        <v>4786</v>
      </c>
      <c r="DD104" s="11">
        <v>5095</v>
      </c>
      <c r="DE104" s="11">
        <v>4977</v>
      </c>
      <c r="DF104" s="11">
        <v>4990</v>
      </c>
      <c r="DG104" s="11">
        <v>4847</v>
      </c>
      <c r="DH104" s="11">
        <v>4914</v>
      </c>
      <c r="DI104" s="11">
        <v>4923</v>
      </c>
      <c r="DJ104" s="11">
        <v>4563</v>
      </c>
      <c r="DK104" s="11">
        <v>4236</v>
      </c>
      <c r="DL104" s="11">
        <v>4221</v>
      </c>
      <c r="DM104" s="11" t="e">
        <v>#N/A</v>
      </c>
      <c r="DN104" s="11">
        <v>3625</v>
      </c>
      <c r="DO104" s="11">
        <v>3548</v>
      </c>
      <c r="DP104" s="11">
        <v>3700</v>
      </c>
      <c r="DQ104" s="11">
        <v>3772</v>
      </c>
      <c r="DR104" s="11">
        <v>3775</v>
      </c>
      <c r="DS104" s="11">
        <v>3797</v>
      </c>
      <c r="DT104" s="11">
        <v>3791</v>
      </c>
      <c r="DU104" s="11">
        <v>3753</v>
      </c>
      <c r="DV104" s="11">
        <v>3940</v>
      </c>
      <c r="DW104" s="11">
        <v>3917</v>
      </c>
      <c r="DX104" s="11">
        <v>3912</v>
      </c>
      <c r="DY104" s="11">
        <v>4018</v>
      </c>
      <c r="DZ104" s="11">
        <v>3984</v>
      </c>
      <c r="EA104" s="11">
        <v>4102</v>
      </c>
      <c r="EB104" s="11">
        <v>4175</v>
      </c>
      <c r="EC104" s="11">
        <v>4268</v>
      </c>
      <c r="ED104" s="11">
        <v>4297</v>
      </c>
      <c r="EE104" s="11">
        <v>4370</v>
      </c>
      <c r="EF104" s="11">
        <v>4486</v>
      </c>
      <c r="EG104" s="11">
        <v>4438</v>
      </c>
      <c r="EH104" s="11">
        <v>4545</v>
      </c>
      <c r="EI104" s="11">
        <v>4734</v>
      </c>
      <c r="EJ104" s="11">
        <v>5162</v>
      </c>
      <c r="EK104" s="11">
        <v>4935</v>
      </c>
      <c r="EL104" s="11">
        <v>4852</v>
      </c>
      <c r="EM104" s="11" t="e">
        <v>#N/A</v>
      </c>
      <c r="EN104" s="11">
        <v>25130</v>
      </c>
      <c r="EO104" s="11">
        <v>25292</v>
      </c>
      <c r="EP104" s="11">
        <v>24993</v>
      </c>
      <c r="EQ104" s="11">
        <v>24320</v>
      </c>
      <c r="ER104" s="11">
        <v>24739</v>
      </c>
      <c r="ES104" s="11">
        <v>23789</v>
      </c>
      <c r="ET104" s="11">
        <v>23049</v>
      </c>
      <c r="EU104" s="11">
        <v>23412</v>
      </c>
      <c r="EV104" s="11">
        <v>23772</v>
      </c>
      <c r="EW104" s="11">
        <v>25207</v>
      </c>
      <c r="EX104" s="11">
        <v>26818</v>
      </c>
      <c r="EY104" s="11">
        <v>36517</v>
      </c>
      <c r="EZ104" s="11">
        <v>29905</v>
      </c>
      <c r="FA104" s="11">
        <v>31029</v>
      </c>
      <c r="FB104" s="11">
        <v>31905</v>
      </c>
      <c r="FC104" s="11">
        <v>39232</v>
      </c>
      <c r="FD104" s="11">
        <v>33150</v>
      </c>
      <c r="FE104" s="11">
        <v>33736</v>
      </c>
      <c r="FF104" s="11">
        <v>31396</v>
      </c>
      <c r="FG104" s="11">
        <v>30167</v>
      </c>
      <c r="FH104" s="11">
        <v>27956</v>
      </c>
      <c r="FI104" s="11">
        <v>29117</v>
      </c>
      <c r="FJ104" s="11">
        <v>37031</v>
      </c>
      <c r="FK104" s="11">
        <v>33561</v>
      </c>
      <c r="FL104" s="11">
        <v>32176</v>
      </c>
      <c r="FM104" s="11" t="e">
        <v>#N/A</v>
      </c>
      <c r="FN104" s="11">
        <v>23462</v>
      </c>
      <c r="FO104" s="11">
        <v>22673</v>
      </c>
      <c r="FP104" s="11">
        <v>22256</v>
      </c>
      <c r="FQ104" s="11">
        <v>22879</v>
      </c>
      <c r="FR104" s="11">
        <v>23537</v>
      </c>
      <c r="FS104" s="11">
        <v>22468</v>
      </c>
      <c r="FT104" s="11">
        <v>21873</v>
      </c>
      <c r="FU104" s="11">
        <v>22745</v>
      </c>
      <c r="FV104" s="11">
        <v>23582</v>
      </c>
      <c r="FW104" s="11">
        <v>23523</v>
      </c>
      <c r="FX104" s="11">
        <v>22981</v>
      </c>
      <c r="FY104" s="11">
        <v>25030</v>
      </c>
      <c r="FZ104" s="11">
        <v>26567</v>
      </c>
      <c r="GA104" s="11">
        <v>27357</v>
      </c>
      <c r="GB104" s="11">
        <v>29025</v>
      </c>
      <c r="GC104" s="11">
        <v>29241</v>
      </c>
      <c r="GD104" s="11">
        <v>31515</v>
      </c>
      <c r="GE104" s="11">
        <v>32213</v>
      </c>
      <c r="GF104" s="11">
        <v>30704</v>
      </c>
      <c r="GG104" s="11">
        <v>29395</v>
      </c>
      <c r="GH104" s="11">
        <v>27203</v>
      </c>
      <c r="GI104" s="11">
        <v>27735</v>
      </c>
      <c r="GJ104" s="11">
        <v>30329</v>
      </c>
      <c r="GK104" s="11">
        <v>30073</v>
      </c>
      <c r="GL104" s="11">
        <v>29546</v>
      </c>
      <c r="GM104" s="11" t="e">
        <v>#N/A</v>
      </c>
      <c r="GN104">
        <v>497089</v>
      </c>
      <c r="GO104">
        <v>498540</v>
      </c>
      <c r="GP104">
        <v>499556</v>
      </c>
      <c r="GQ104">
        <v>500418</v>
      </c>
      <c r="GR104">
        <v>501162</v>
      </c>
      <c r="GS104">
        <v>501805</v>
      </c>
      <c r="GT104">
        <v>502381</v>
      </c>
      <c r="GU104">
        <v>502912</v>
      </c>
      <c r="GV104">
        <v>503436</v>
      </c>
      <c r="GW104">
        <v>503997</v>
      </c>
      <c r="GX104">
        <v>504528</v>
      </c>
      <c r="GY104">
        <v>504751</v>
      </c>
      <c r="GZ104">
        <v>504968</v>
      </c>
      <c r="HA104">
        <v>505171</v>
      </c>
      <c r="HB104">
        <v>505308</v>
      </c>
      <c r="HC104">
        <v>505399</v>
      </c>
      <c r="HD104">
        <v>505400</v>
      </c>
      <c r="HE104">
        <v>505312</v>
      </c>
      <c r="HF104">
        <v>505108</v>
      </c>
      <c r="HG104">
        <v>504775</v>
      </c>
      <c r="HH104">
        <v>504323</v>
      </c>
      <c r="HI104">
        <v>503793</v>
      </c>
      <c r="HJ104">
        <v>503224</v>
      </c>
      <c r="HK104">
        <v>502581</v>
      </c>
      <c r="HL104">
        <v>501893</v>
      </c>
      <c r="HM104">
        <v>501160</v>
      </c>
      <c r="HN104">
        <v>500379</v>
      </c>
      <c r="HO104">
        <v>41.9</v>
      </c>
      <c r="HP104">
        <v>41.98</v>
      </c>
      <c r="HQ104">
        <v>42.07</v>
      </c>
      <c r="HR104">
        <v>42.18</v>
      </c>
      <c r="HS104">
        <v>42.3</v>
      </c>
      <c r="HT104">
        <v>42.41</v>
      </c>
      <c r="HU104">
        <v>42.53</v>
      </c>
      <c r="HV104">
        <v>42.65</v>
      </c>
      <c r="HW104">
        <v>42.78</v>
      </c>
      <c r="HX104">
        <v>42.92</v>
      </c>
      <c r="HY104">
        <v>43.01</v>
      </c>
      <c r="HZ104">
        <v>43.13</v>
      </c>
      <c r="IA104">
        <v>43.24</v>
      </c>
      <c r="IB104">
        <v>43.33</v>
      </c>
      <c r="IC104">
        <v>43.41</v>
      </c>
      <c r="ID104">
        <v>43.51</v>
      </c>
      <c r="IE104">
        <v>43.63</v>
      </c>
      <c r="IF104">
        <v>43.74</v>
      </c>
      <c r="IG104">
        <v>43.86</v>
      </c>
      <c r="IH104">
        <v>43.96</v>
      </c>
      <c r="II104">
        <v>44.06</v>
      </c>
      <c r="IJ104">
        <v>44.13</v>
      </c>
      <c r="IK104">
        <v>44.19</v>
      </c>
      <c r="IL104">
        <v>44.24</v>
      </c>
      <c r="IM104">
        <v>44.3</v>
      </c>
      <c r="IN104">
        <v>44.31</v>
      </c>
      <c r="IO104">
        <v>44.29</v>
      </c>
      <c r="IP104">
        <v>4279</v>
      </c>
      <c r="IQ104">
        <v>4365</v>
      </c>
      <c r="IR104">
        <v>4408</v>
      </c>
      <c r="IS104">
        <v>4409</v>
      </c>
      <c r="IT104">
        <v>4408</v>
      </c>
      <c r="IU104">
        <v>4410</v>
      </c>
      <c r="IV104">
        <v>4414</v>
      </c>
      <c r="IW104">
        <v>4420</v>
      </c>
      <c r="IX104">
        <v>4430</v>
      </c>
      <c r="IY104">
        <v>4440</v>
      </c>
      <c r="IZ104">
        <v>4439</v>
      </c>
      <c r="JA104">
        <v>4438</v>
      </c>
      <c r="JB104">
        <v>4422</v>
      </c>
      <c r="JC104">
        <v>4404</v>
      </c>
      <c r="JD104">
        <v>4384</v>
      </c>
      <c r="JE104">
        <v>4357</v>
      </c>
      <c r="JF104">
        <v>4333</v>
      </c>
      <c r="JG104">
        <v>4313</v>
      </c>
      <c r="JH104">
        <v>4295</v>
      </c>
      <c r="JI104">
        <v>4285</v>
      </c>
      <c r="JJ104">
        <v>4281</v>
      </c>
      <c r="JK104">
        <v>4283</v>
      </c>
      <c r="JL104">
        <v>4295</v>
      </c>
      <c r="JM104">
        <v>4311</v>
      </c>
      <c r="JN104">
        <v>4328</v>
      </c>
      <c r="JO104">
        <v>4351</v>
      </c>
      <c r="JP104">
        <v>4366</v>
      </c>
      <c r="JQ104">
        <v>4892</v>
      </c>
      <c r="JR104">
        <v>4910</v>
      </c>
      <c r="JS104">
        <v>4943</v>
      </c>
      <c r="JT104">
        <v>4991</v>
      </c>
      <c r="JU104">
        <v>5062</v>
      </c>
      <c r="JV104">
        <v>5102</v>
      </c>
      <c r="JW104">
        <v>5132</v>
      </c>
      <c r="JX104">
        <v>5174</v>
      </c>
      <c r="JY104">
        <v>5205</v>
      </c>
      <c r="JZ104">
        <v>5210</v>
      </c>
      <c r="KA104">
        <v>5257</v>
      </c>
      <c r="KB104">
        <v>5284</v>
      </c>
      <c r="KC104">
        <v>5321</v>
      </c>
      <c r="KD104">
        <v>5347</v>
      </c>
      <c r="KE104">
        <v>5428</v>
      </c>
      <c r="KF104">
        <v>5468</v>
      </c>
      <c r="KG104">
        <v>5528</v>
      </c>
      <c r="KH104">
        <v>5601</v>
      </c>
      <c r="KI104">
        <v>5670</v>
      </c>
      <c r="KJ104">
        <v>5748</v>
      </c>
      <c r="KK104">
        <v>5822</v>
      </c>
      <c r="KL104">
        <v>5921</v>
      </c>
      <c r="KM104">
        <v>5965</v>
      </c>
      <c r="KN104">
        <v>6027</v>
      </c>
      <c r="KO104">
        <v>6088</v>
      </c>
      <c r="KP104">
        <v>6140</v>
      </c>
      <c r="KQ104">
        <v>6186</v>
      </c>
      <c r="KR104">
        <v>2123</v>
      </c>
      <c r="KS104">
        <v>1996</v>
      </c>
      <c r="KT104">
        <v>1551</v>
      </c>
      <c r="KU104">
        <v>1444</v>
      </c>
      <c r="KV104">
        <v>1398</v>
      </c>
      <c r="KW104">
        <v>1335</v>
      </c>
      <c r="KX104">
        <v>1294</v>
      </c>
      <c r="KY104">
        <v>1285</v>
      </c>
      <c r="KZ104">
        <v>1299</v>
      </c>
      <c r="LA104">
        <v>1331</v>
      </c>
      <c r="LB104">
        <v>1349</v>
      </c>
      <c r="LC104">
        <v>1069</v>
      </c>
      <c r="LD104">
        <v>1116</v>
      </c>
      <c r="LE104">
        <v>1146</v>
      </c>
      <c r="LF104">
        <v>1181</v>
      </c>
      <c r="LG104">
        <v>1202</v>
      </c>
      <c r="LH104">
        <v>1196</v>
      </c>
      <c r="LI104">
        <v>1200</v>
      </c>
      <c r="LJ104">
        <v>1171</v>
      </c>
      <c r="LK104">
        <v>1130</v>
      </c>
      <c r="LL104">
        <v>1089</v>
      </c>
      <c r="LM104">
        <v>1108</v>
      </c>
      <c r="LN104">
        <v>1101</v>
      </c>
      <c r="LO104">
        <v>1073</v>
      </c>
      <c r="LP104">
        <v>1072</v>
      </c>
      <c r="LQ104">
        <v>1056</v>
      </c>
      <c r="LR104">
        <v>1039</v>
      </c>
    </row>
    <row r="105" spans="2:330" x14ac:dyDescent="0.35">
      <c r="B105" s="2" t="s">
        <v>108</v>
      </c>
      <c r="C105" s="1" t="s">
        <v>397</v>
      </c>
      <c r="D105" s="1" t="s">
        <v>134</v>
      </c>
      <c r="E105" s="1">
        <v>5501012</v>
      </c>
      <c r="F105" s="11">
        <v>71270</v>
      </c>
      <c r="G105" s="11">
        <v>79080</v>
      </c>
      <c r="H105" s="11">
        <v>87929</v>
      </c>
      <c r="I105" s="11">
        <v>93222</v>
      </c>
      <c r="J105" t="e">
        <v>#N/A</v>
      </c>
      <c r="K105" t="e">
        <v>#N/A</v>
      </c>
      <c r="L105" s="11">
        <v>644</v>
      </c>
      <c r="M105" s="11">
        <v>1889</v>
      </c>
      <c r="N105" s="11">
        <v>111041</v>
      </c>
      <c r="O105" s="11">
        <v>112221</v>
      </c>
      <c r="P105" s="11">
        <v>113130</v>
      </c>
      <c r="Q105" s="11">
        <v>113508</v>
      </c>
      <c r="R105" s="11">
        <v>113707</v>
      </c>
      <c r="S105" s="11">
        <v>114088</v>
      </c>
      <c r="T105" s="11">
        <v>114246</v>
      </c>
      <c r="U105" s="11">
        <v>114434</v>
      </c>
      <c r="V105" s="11">
        <v>114469</v>
      </c>
      <c r="W105" s="11">
        <v>114113</v>
      </c>
      <c r="X105" s="11">
        <v>113863</v>
      </c>
      <c r="Y105" s="11">
        <v>111900</v>
      </c>
      <c r="Z105" s="11">
        <v>111550</v>
      </c>
      <c r="AA105" s="11">
        <v>111256</v>
      </c>
      <c r="AB105" s="11">
        <v>111703</v>
      </c>
      <c r="AC105" s="11">
        <v>112928</v>
      </c>
      <c r="AD105" s="11">
        <v>113203</v>
      </c>
      <c r="AE105" s="11">
        <v>114072</v>
      </c>
      <c r="AF105" s="11">
        <v>114080</v>
      </c>
      <c r="AG105" s="11">
        <v>114261</v>
      </c>
      <c r="AH105" s="11">
        <v>114010</v>
      </c>
      <c r="AI105" s="11">
        <v>114456</v>
      </c>
      <c r="AJ105" s="11">
        <v>112829</v>
      </c>
      <c r="AK105" s="11">
        <v>113536</v>
      </c>
      <c r="AL105" s="11">
        <v>113557</v>
      </c>
      <c r="AM105" s="11" t="e">
        <v>#N/A</v>
      </c>
      <c r="AN105" s="22">
        <v>37.090000000000003</v>
      </c>
      <c r="AO105" s="22">
        <v>37.520000000000003</v>
      </c>
      <c r="AP105" s="22">
        <v>37.99</v>
      </c>
      <c r="AQ105" s="22">
        <v>38.46</v>
      </c>
      <c r="AR105" s="22">
        <v>38.99</v>
      </c>
      <c r="AS105" s="22">
        <v>39.56</v>
      </c>
      <c r="AT105" s="22">
        <v>40.15</v>
      </c>
      <c r="AU105" s="22">
        <v>40.729999999999997</v>
      </c>
      <c r="AV105" s="22">
        <v>41.28</v>
      </c>
      <c r="AW105" s="22">
        <v>41.85</v>
      </c>
      <c r="AX105" s="22">
        <v>42.43</v>
      </c>
      <c r="AY105" s="22">
        <v>43.37</v>
      </c>
      <c r="AZ105" s="22">
        <v>43.92</v>
      </c>
      <c r="BA105" s="22">
        <v>44.46</v>
      </c>
      <c r="BB105" s="22">
        <v>44.87</v>
      </c>
      <c r="BC105" s="22">
        <v>45.01</v>
      </c>
      <c r="BD105" s="22">
        <v>45.28</v>
      </c>
      <c r="BE105" s="22">
        <v>45.36</v>
      </c>
      <c r="BF105" s="22">
        <v>45.49</v>
      </c>
      <c r="BG105" s="22">
        <v>45.61</v>
      </c>
      <c r="BH105" s="22">
        <v>45.73</v>
      </c>
      <c r="BI105" s="22">
        <v>45.65</v>
      </c>
      <c r="BJ105" s="22">
        <v>45.77</v>
      </c>
      <c r="BK105" s="22">
        <v>45.57</v>
      </c>
      <c r="BL105" s="22">
        <v>45.6</v>
      </c>
      <c r="BM105" s="22" t="e">
        <v>#N/A</v>
      </c>
      <c r="BN105" s="11">
        <v>4639</v>
      </c>
      <c r="BO105" s="11">
        <v>4578</v>
      </c>
      <c r="BP105" s="11">
        <v>4661</v>
      </c>
      <c r="BQ105" s="11">
        <v>4649</v>
      </c>
      <c r="BR105" s="11">
        <v>4597</v>
      </c>
      <c r="BS105" s="11">
        <v>4741</v>
      </c>
      <c r="BT105" s="11">
        <v>4777</v>
      </c>
      <c r="BU105" s="11">
        <v>4777</v>
      </c>
      <c r="BV105" s="11">
        <v>4742</v>
      </c>
      <c r="BW105" s="11">
        <v>4649</v>
      </c>
      <c r="BX105" s="11">
        <v>4718</v>
      </c>
      <c r="BY105" s="11">
        <v>4011</v>
      </c>
      <c r="BZ105" s="11">
        <v>4234</v>
      </c>
      <c r="CA105" s="11">
        <v>4344</v>
      </c>
      <c r="CB105" s="11">
        <v>5013</v>
      </c>
      <c r="CC105" s="11">
        <v>6551</v>
      </c>
      <c r="CD105" s="11">
        <v>7073</v>
      </c>
      <c r="CE105" s="11">
        <v>8037</v>
      </c>
      <c r="CF105" s="11">
        <v>8280</v>
      </c>
      <c r="CG105" s="11">
        <v>8485</v>
      </c>
      <c r="CH105" s="11">
        <v>8389</v>
      </c>
      <c r="CI105" s="11">
        <v>9056</v>
      </c>
      <c r="CJ105" s="11">
        <v>9986</v>
      </c>
      <c r="CK105" s="11">
        <v>10857</v>
      </c>
      <c r="CL105" s="11">
        <v>10871</v>
      </c>
      <c r="CM105" s="11" t="e">
        <v>#N/A</v>
      </c>
      <c r="CN105" s="11">
        <v>1246</v>
      </c>
      <c r="CO105" s="11">
        <v>1228</v>
      </c>
      <c r="CP105" s="11">
        <v>1156</v>
      </c>
      <c r="CQ105" s="11">
        <v>1197</v>
      </c>
      <c r="CR105" s="11">
        <v>1084</v>
      </c>
      <c r="CS105" s="11">
        <v>1069</v>
      </c>
      <c r="CT105" s="11">
        <v>1062</v>
      </c>
      <c r="CU105" s="11">
        <v>958</v>
      </c>
      <c r="CV105" s="11">
        <v>1041</v>
      </c>
      <c r="CW105" s="11">
        <v>937</v>
      </c>
      <c r="CX105" s="11">
        <v>960</v>
      </c>
      <c r="CY105" s="11">
        <v>931</v>
      </c>
      <c r="CZ105" s="11">
        <v>915</v>
      </c>
      <c r="DA105" s="11">
        <v>864</v>
      </c>
      <c r="DB105" s="11">
        <v>976</v>
      </c>
      <c r="DC105" s="11">
        <v>955</v>
      </c>
      <c r="DD105" s="11">
        <v>1121</v>
      </c>
      <c r="DE105" s="11">
        <v>1088</v>
      </c>
      <c r="DF105" s="11">
        <v>1107</v>
      </c>
      <c r="DG105" s="11">
        <v>1116</v>
      </c>
      <c r="DH105" s="11">
        <v>1119</v>
      </c>
      <c r="DI105" s="11">
        <v>1137</v>
      </c>
      <c r="DJ105" s="11">
        <v>1104</v>
      </c>
      <c r="DK105" s="11">
        <v>1103</v>
      </c>
      <c r="DL105" s="11">
        <v>1024</v>
      </c>
      <c r="DM105" s="11" t="e">
        <v>#N/A</v>
      </c>
      <c r="DN105" s="11">
        <v>918</v>
      </c>
      <c r="DO105" s="11">
        <v>935</v>
      </c>
      <c r="DP105" s="11">
        <v>920</v>
      </c>
      <c r="DQ105" s="11">
        <v>969</v>
      </c>
      <c r="DR105" s="11">
        <v>1022</v>
      </c>
      <c r="DS105" s="11">
        <v>941</v>
      </c>
      <c r="DT105" s="11">
        <v>963</v>
      </c>
      <c r="DU105" s="11">
        <v>968</v>
      </c>
      <c r="DV105" s="11">
        <v>994</v>
      </c>
      <c r="DW105" s="11">
        <v>1029</v>
      </c>
      <c r="DX105" s="11">
        <v>1099</v>
      </c>
      <c r="DY105" s="11">
        <v>977</v>
      </c>
      <c r="DZ105" s="11">
        <v>1049</v>
      </c>
      <c r="EA105" s="11">
        <v>1076</v>
      </c>
      <c r="EB105" s="11">
        <v>990</v>
      </c>
      <c r="EC105" s="11">
        <v>1089</v>
      </c>
      <c r="ED105" s="11">
        <v>1122</v>
      </c>
      <c r="EE105" s="11">
        <v>1125</v>
      </c>
      <c r="EF105" s="11">
        <v>1208</v>
      </c>
      <c r="EG105" s="11">
        <v>1159</v>
      </c>
      <c r="EH105" s="11">
        <v>1151</v>
      </c>
      <c r="EI105" s="11">
        <v>1215</v>
      </c>
      <c r="EJ105" s="11">
        <v>1376</v>
      </c>
      <c r="EK105" s="11">
        <v>1278</v>
      </c>
      <c r="EL105" s="11">
        <v>1259</v>
      </c>
      <c r="EM105" s="11" t="e">
        <v>#N/A</v>
      </c>
      <c r="EN105" s="11">
        <v>4747</v>
      </c>
      <c r="EO105" s="11">
        <v>4901</v>
      </c>
      <c r="EP105" s="11">
        <v>4782</v>
      </c>
      <c r="EQ105" s="11">
        <v>4615</v>
      </c>
      <c r="ER105" s="11">
        <v>4554</v>
      </c>
      <c r="ES105" s="11">
        <v>4345</v>
      </c>
      <c r="ET105" s="11">
        <v>4423</v>
      </c>
      <c r="EU105" s="11">
        <v>4590</v>
      </c>
      <c r="EV105" s="11">
        <v>4684</v>
      </c>
      <c r="EW105" s="11">
        <v>4671</v>
      </c>
      <c r="EX105" s="11">
        <v>4539</v>
      </c>
      <c r="EY105" s="11">
        <v>4776</v>
      </c>
      <c r="EZ105" s="11">
        <v>4786</v>
      </c>
      <c r="FA105" s="11">
        <v>5106</v>
      </c>
      <c r="FB105" s="11">
        <v>5637</v>
      </c>
      <c r="FC105" s="11">
        <v>6911</v>
      </c>
      <c r="FD105" s="11">
        <v>8290</v>
      </c>
      <c r="FE105" s="11">
        <v>7171</v>
      </c>
      <c r="FF105" s="11">
        <v>6862</v>
      </c>
      <c r="FG105" s="11">
        <v>6603</v>
      </c>
      <c r="FH105" s="11">
        <v>6104</v>
      </c>
      <c r="FI105" s="11">
        <v>7502</v>
      </c>
      <c r="FJ105" s="11">
        <v>9364</v>
      </c>
      <c r="FK105" s="11">
        <v>9577</v>
      </c>
      <c r="FL105" s="11">
        <v>8029</v>
      </c>
      <c r="FM105" s="11" t="e">
        <v>#N/A</v>
      </c>
      <c r="FN105" s="11">
        <v>4225</v>
      </c>
      <c r="FO105" s="11">
        <v>4014</v>
      </c>
      <c r="FP105" s="11">
        <v>4109</v>
      </c>
      <c r="FQ105" s="11">
        <v>4465</v>
      </c>
      <c r="FR105" s="11">
        <v>4418</v>
      </c>
      <c r="FS105" s="11">
        <v>4093</v>
      </c>
      <c r="FT105" s="11">
        <v>4364</v>
      </c>
      <c r="FU105" s="11">
        <v>4392</v>
      </c>
      <c r="FV105" s="11">
        <v>4694</v>
      </c>
      <c r="FW105" s="11">
        <v>4931</v>
      </c>
      <c r="FX105" s="11">
        <v>4635</v>
      </c>
      <c r="FY105" s="11">
        <v>5151</v>
      </c>
      <c r="FZ105" s="11">
        <v>5035</v>
      </c>
      <c r="GA105" s="11">
        <v>5380</v>
      </c>
      <c r="GB105" s="11">
        <v>5210</v>
      </c>
      <c r="GC105" s="11">
        <v>5561</v>
      </c>
      <c r="GD105" s="11">
        <v>8012</v>
      </c>
      <c r="GE105" s="11">
        <v>6279</v>
      </c>
      <c r="GF105" s="11">
        <v>6736</v>
      </c>
      <c r="GG105" s="11">
        <v>6360</v>
      </c>
      <c r="GH105" s="11">
        <v>6195</v>
      </c>
      <c r="GI105" s="11">
        <v>6950</v>
      </c>
      <c r="GJ105" s="11">
        <v>7701</v>
      </c>
      <c r="GK105" s="11">
        <v>8706</v>
      </c>
      <c r="GL105" s="11">
        <v>7767</v>
      </c>
      <c r="GM105" s="11" t="e">
        <v>#N/A</v>
      </c>
      <c r="GN105">
        <v>113762</v>
      </c>
      <c r="GO105">
        <v>114005</v>
      </c>
      <c r="GP105">
        <v>114143</v>
      </c>
      <c r="GQ105">
        <v>114306</v>
      </c>
      <c r="GR105">
        <v>114445</v>
      </c>
      <c r="GS105">
        <v>114579</v>
      </c>
      <c r="GT105">
        <v>114719</v>
      </c>
      <c r="GU105">
        <v>114832</v>
      </c>
      <c r="GV105">
        <v>114946</v>
      </c>
      <c r="GW105">
        <v>115042</v>
      </c>
      <c r="GX105">
        <v>115128</v>
      </c>
      <c r="GY105">
        <v>115115</v>
      </c>
      <c r="GZ105">
        <v>115068</v>
      </c>
      <c r="HA105">
        <v>115002</v>
      </c>
      <c r="HB105">
        <v>114911</v>
      </c>
      <c r="HC105">
        <v>114782</v>
      </c>
      <c r="HD105">
        <v>114631</v>
      </c>
      <c r="HE105">
        <v>114458</v>
      </c>
      <c r="HF105">
        <v>114272</v>
      </c>
      <c r="HG105">
        <v>114056</v>
      </c>
      <c r="HH105">
        <v>113800</v>
      </c>
      <c r="HI105">
        <v>113527</v>
      </c>
      <c r="HJ105">
        <v>113246</v>
      </c>
      <c r="HK105">
        <v>112922</v>
      </c>
      <c r="HL105">
        <v>112587</v>
      </c>
      <c r="HM105">
        <v>112257</v>
      </c>
      <c r="HN105">
        <v>111922</v>
      </c>
      <c r="HO105">
        <v>45.49</v>
      </c>
      <c r="HP105">
        <v>45.43</v>
      </c>
      <c r="HQ105">
        <v>45.44</v>
      </c>
      <c r="HR105">
        <v>45.48</v>
      </c>
      <c r="HS105">
        <v>45.54</v>
      </c>
      <c r="HT105">
        <v>45.62</v>
      </c>
      <c r="HU105">
        <v>45.71</v>
      </c>
      <c r="HV105">
        <v>45.82</v>
      </c>
      <c r="HW105">
        <v>45.93</v>
      </c>
      <c r="HX105">
        <v>46.1</v>
      </c>
      <c r="HY105">
        <v>46.26</v>
      </c>
      <c r="HZ105">
        <v>46.44</v>
      </c>
      <c r="IA105">
        <v>46.62</v>
      </c>
      <c r="IB105">
        <v>46.82</v>
      </c>
      <c r="IC105">
        <v>47</v>
      </c>
      <c r="ID105">
        <v>47.18</v>
      </c>
      <c r="IE105">
        <v>47.34</v>
      </c>
      <c r="IF105">
        <v>47.48</v>
      </c>
      <c r="IG105">
        <v>47.61</v>
      </c>
      <c r="IH105">
        <v>47.73</v>
      </c>
      <c r="II105">
        <v>47.86</v>
      </c>
      <c r="IJ105">
        <v>48</v>
      </c>
      <c r="IK105">
        <v>48.11</v>
      </c>
      <c r="IL105">
        <v>48.19</v>
      </c>
      <c r="IM105">
        <v>48.24</v>
      </c>
      <c r="IN105">
        <v>48.26</v>
      </c>
      <c r="IO105">
        <v>48.23</v>
      </c>
      <c r="IP105">
        <v>1096</v>
      </c>
      <c r="IQ105">
        <v>1096</v>
      </c>
      <c r="IR105">
        <v>1092</v>
      </c>
      <c r="IS105">
        <v>1088</v>
      </c>
      <c r="IT105">
        <v>1080</v>
      </c>
      <c r="IU105">
        <v>1068</v>
      </c>
      <c r="IV105">
        <v>1059</v>
      </c>
      <c r="IW105">
        <v>1044</v>
      </c>
      <c r="IX105">
        <v>1033</v>
      </c>
      <c r="IY105">
        <v>1019</v>
      </c>
      <c r="IZ105">
        <v>1004</v>
      </c>
      <c r="JA105">
        <v>987</v>
      </c>
      <c r="JB105">
        <v>975</v>
      </c>
      <c r="JC105">
        <v>966</v>
      </c>
      <c r="JD105">
        <v>956</v>
      </c>
      <c r="JE105">
        <v>950</v>
      </c>
      <c r="JF105">
        <v>945</v>
      </c>
      <c r="JG105">
        <v>942</v>
      </c>
      <c r="JH105">
        <v>941</v>
      </c>
      <c r="JI105">
        <v>940</v>
      </c>
      <c r="JJ105">
        <v>943</v>
      </c>
      <c r="JK105">
        <v>950</v>
      </c>
      <c r="JL105">
        <v>954</v>
      </c>
      <c r="JM105">
        <v>960</v>
      </c>
      <c r="JN105">
        <v>969</v>
      </c>
      <c r="JO105">
        <v>977</v>
      </c>
      <c r="JP105">
        <v>983</v>
      </c>
      <c r="JQ105">
        <v>1217</v>
      </c>
      <c r="JR105">
        <v>1214</v>
      </c>
      <c r="JS105">
        <v>1234</v>
      </c>
      <c r="JT105">
        <v>1226</v>
      </c>
      <c r="JU105">
        <v>1240</v>
      </c>
      <c r="JV105">
        <v>1250</v>
      </c>
      <c r="JW105">
        <v>1247</v>
      </c>
      <c r="JX105">
        <v>1250</v>
      </c>
      <c r="JY105">
        <v>1245</v>
      </c>
      <c r="JZ105">
        <v>1252</v>
      </c>
      <c r="KA105">
        <v>1263</v>
      </c>
      <c r="KB105">
        <v>1272</v>
      </c>
      <c r="KC105">
        <v>1295</v>
      </c>
      <c r="KD105">
        <v>1293</v>
      </c>
      <c r="KE105">
        <v>1316</v>
      </c>
      <c r="KF105">
        <v>1331</v>
      </c>
      <c r="KG105">
        <v>1351</v>
      </c>
      <c r="KH105">
        <v>1387</v>
      </c>
      <c r="KI105">
        <v>1387</v>
      </c>
      <c r="KJ105">
        <v>1409</v>
      </c>
      <c r="KK105">
        <v>1447</v>
      </c>
      <c r="KL105">
        <v>1475</v>
      </c>
      <c r="KM105">
        <v>1494</v>
      </c>
      <c r="KN105">
        <v>1527</v>
      </c>
      <c r="KO105">
        <v>1539</v>
      </c>
      <c r="KP105">
        <v>1558</v>
      </c>
      <c r="KQ105">
        <v>1575</v>
      </c>
      <c r="KR105">
        <v>347</v>
      </c>
      <c r="KS105">
        <v>361</v>
      </c>
      <c r="KT105">
        <v>280</v>
      </c>
      <c r="KU105">
        <v>301</v>
      </c>
      <c r="KV105">
        <v>299</v>
      </c>
      <c r="KW105">
        <v>316</v>
      </c>
      <c r="KX105">
        <v>328</v>
      </c>
      <c r="KY105">
        <v>319</v>
      </c>
      <c r="KZ105">
        <v>326</v>
      </c>
      <c r="LA105">
        <v>329</v>
      </c>
      <c r="LB105">
        <v>345</v>
      </c>
      <c r="LC105">
        <v>272</v>
      </c>
      <c r="LD105">
        <v>273</v>
      </c>
      <c r="LE105">
        <v>261</v>
      </c>
      <c r="LF105">
        <v>269</v>
      </c>
      <c r="LG105">
        <v>252</v>
      </c>
      <c r="LH105">
        <v>255</v>
      </c>
      <c r="LI105">
        <v>272</v>
      </c>
      <c r="LJ105">
        <v>260</v>
      </c>
      <c r="LK105">
        <v>253</v>
      </c>
      <c r="LL105">
        <v>248</v>
      </c>
      <c r="LM105">
        <v>252</v>
      </c>
      <c r="LN105">
        <v>259</v>
      </c>
      <c r="LO105">
        <v>243</v>
      </c>
      <c r="LP105">
        <v>235</v>
      </c>
      <c r="LQ105">
        <v>251</v>
      </c>
      <c r="LR105">
        <v>257</v>
      </c>
    </row>
    <row r="106" spans="2:330" x14ac:dyDescent="0.35">
      <c r="B106" s="2" t="s">
        <v>109</v>
      </c>
      <c r="C106" s="1" t="s">
        <v>398</v>
      </c>
      <c r="D106" s="1" t="s">
        <v>224</v>
      </c>
      <c r="E106" s="1">
        <v>5502004</v>
      </c>
      <c r="F106" s="11">
        <v>720295</v>
      </c>
      <c r="G106" s="11">
        <v>875807</v>
      </c>
      <c r="H106" s="11">
        <v>833681</v>
      </c>
      <c r="I106" s="11">
        <v>745369</v>
      </c>
      <c r="J106" t="e">
        <v>#N/A</v>
      </c>
      <c r="K106" t="e">
        <v>#N/A</v>
      </c>
      <c r="L106" s="11">
        <v>21234</v>
      </c>
      <c r="M106" s="11">
        <v>61667</v>
      </c>
      <c r="N106" s="11">
        <v>747418</v>
      </c>
      <c r="O106" s="11">
        <v>744533</v>
      </c>
      <c r="P106" s="11">
        <v>741594</v>
      </c>
      <c r="Q106" s="11">
        <v>736981</v>
      </c>
      <c r="R106" s="11">
        <v>732906</v>
      </c>
      <c r="S106" s="11">
        <v>728572</v>
      </c>
      <c r="T106" s="11">
        <v>725248</v>
      </c>
      <c r="U106" s="11">
        <v>720484</v>
      </c>
      <c r="V106" s="11">
        <v>715099</v>
      </c>
      <c r="W106" s="11">
        <v>709956</v>
      </c>
      <c r="X106" s="11">
        <v>706013</v>
      </c>
      <c r="Y106" s="11">
        <v>700262</v>
      </c>
      <c r="Z106" s="11">
        <v>698616</v>
      </c>
      <c r="AA106" s="11">
        <v>697569</v>
      </c>
      <c r="AB106" s="11">
        <v>696129</v>
      </c>
      <c r="AC106" s="11">
        <v>702679</v>
      </c>
      <c r="AD106" s="11">
        <v>704937</v>
      </c>
      <c r="AE106" s="11">
        <v>702376</v>
      </c>
      <c r="AF106" s="11">
        <v>701207</v>
      </c>
      <c r="AG106" s="11">
        <v>699381</v>
      </c>
      <c r="AH106" s="11">
        <v>697702</v>
      </c>
      <c r="AI106" s="11">
        <v>698482</v>
      </c>
      <c r="AJ106" s="11">
        <v>708710</v>
      </c>
      <c r="AK106" s="11">
        <v>712052</v>
      </c>
      <c r="AL106" s="11">
        <v>711531</v>
      </c>
      <c r="AM106" s="11" t="e">
        <v>#N/A</v>
      </c>
      <c r="AN106" s="22">
        <v>41.48</v>
      </c>
      <c r="AO106" s="22">
        <v>41.81</v>
      </c>
      <c r="AP106" s="22">
        <v>42.15</v>
      </c>
      <c r="AQ106" s="22">
        <v>42.51</v>
      </c>
      <c r="AR106" s="22">
        <v>42.89</v>
      </c>
      <c r="AS106" s="22">
        <v>43.25</v>
      </c>
      <c r="AT106" s="22">
        <v>43.61</v>
      </c>
      <c r="AU106" s="22">
        <v>44.02</v>
      </c>
      <c r="AV106" s="22">
        <v>44.41</v>
      </c>
      <c r="AW106" s="22">
        <v>44.79</v>
      </c>
      <c r="AX106" s="22">
        <v>45.15</v>
      </c>
      <c r="AY106" s="22">
        <v>45.75</v>
      </c>
      <c r="AZ106" s="22">
        <v>46.06</v>
      </c>
      <c r="BA106" s="22">
        <v>46.33</v>
      </c>
      <c r="BB106" s="22">
        <v>46.61</v>
      </c>
      <c r="BC106" s="22">
        <v>46.51</v>
      </c>
      <c r="BD106" s="22">
        <v>46.52</v>
      </c>
      <c r="BE106" s="22">
        <v>46.66</v>
      </c>
      <c r="BF106" s="22">
        <v>46.71</v>
      </c>
      <c r="BG106" s="22">
        <v>46.66</v>
      </c>
      <c r="BH106" s="22">
        <v>46.49</v>
      </c>
      <c r="BI106" s="22">
        <v>46.19</v>
      </c>
      <c r="BJ106" s="22">
        <v>45.6</v>
      </c>
      <c r="BK106" s="22">
        <v>45.32</v>
      </c>
      <c r="BL106" s="22">
        <v>45.18</v>
      </c>
      <c r="BM106" s="22" t="e">
        <v>#N/A</v>
      </c>
      <c r="BN106" s="11">
        <v>88377</v>
      </c>
      <c r="BO106" s="11">
        <v>86947</v>
      </c>
      <c r="BP106" s="11">
        <v>85650</v>
      </c>
      <c r="BQ106" s="11">
        <v>84812</v>
      </c>
      <c r="BR106" s="11">
        <v>84119</v>
      </c>
      <c r="BS106" s="11">
        <v>83243</v>
      </c>
      <c r="BT106" s="11">
        <v>83187</v>
      </c>
      <c r="BU106" s="11">
        <v>82601</v>
      </c>
      <c r="BV106" s="11">
        <v>81832</v>
      </c>
      <c r="BW106" s="11">
        <v>80532</v>
      </c>
      <c r="BX106" s="11">
        <v>80547</v>
      </c>
      <c r="BY106" s="11">
        <v>73624</v>
      </c>
      <c r="BZ106" s="11">
        <v>74906</v>
      </c>
      <c r="CA106" s="11">
        <v>78242</v>
      </c>
      <c r="CB106" s="11">
        <v>81040</v>
      </c>
      <c r="CC106" s="11">
        <v>91910</v>
      </c>
      <c r="CD106" s="11">
        <v>99349</v>
      </c>
      <c r="CE106" s="11">
        <v>102920</v>
      </c>
      <c r="CF106" s="11">
        <v>106529</v>
      </c>
      <c r="CG106" s="11">
        <v>109589</v>
      </c>
      <c r="CH106" s="11">
        <v>112942</v>
      </c>
      <c r="CI106" s="11">
        <v>117472</v>
      </c>
      <c r="CJ106" s="11">
        <v>124382</v>
      </c>
      <c r="CK106" s="11">
        <v>130684</v>
      </c>
      <c r="CL106" s="11">
        <v>133167</v>
      </c>
      <c r="CM106" s="11" t="e">
        <v>#N/A</v>
      </c>
      <c r="CN106" s="11">
        <v>6828</v>
      </c>
      <c r="CO106" s="11">
        <v>6510</v>
      </c>
      <c r="CP106" s="11">
        <v>6262</v>
      </c>
      <c r="CQ106" s="11">
        <v>6114</v>
      </c>
      <c r="CR106" s="11">
        <v>6024</v>
      </c>
      <c r="CS106" s="11">
        <v>5706</v>
      </c>
      <c r="CT106" s="11">
        <v>5533</v>
      </c>
      <c r="CU106" s="11">
        <v>5729</v>
      </c>
      <c r="CV106" s="11">
        <v>5539</v>
      </c>
      <c r="CW106" s="11">
        <v>5490</v>
      </c>
      <c r="CX106" s="11">
        <v>5443</v>
      </c>
      <c r="CY106" s="11">
        <v>5132</v>
      </c>
      <c r="CZ106" s="11">
        <v>5406</v>
      </c>
      <c r="DA106" s="11">
        <v>5436</v>
      </c>
      <c r="DB106" s="11">
        <v>5724</v>
      </c>
      <c r="DC106" s="11">
        <v>6130</v>
      </c>
      <c r="DD106" s="11">
        <v>6636</v>
      </c>
      <c r="DE106" s="11">
        <v>6698</v>
      </c>
      <c r="DF106" s="11">
        <v>6772</v>
      </c>
      <c r="DG106" s="11">
        <v>6721</v>
      </c>
      <c r="DH106" s="11">
        <v>6885</v>
      </c>
      <c r="DI106" s="11">
        <v>7068</v>
      </c>
      <c r="DJ106" s="11">
        <v>6865</v>
      </c>
      <c r="DK106" s="11">
        <v>6615</v>
      </c>
      <c r="DL106" s="11">
        <v>6511</v>
      </c>
      <c r="DM106" s="11" t="e">
        <v>#N/A</v>
      </c>
      <c r="DN106" s="11">
        <v>9269</v>
      </c>
      <c r="DO106" s="11">
        <v>8797</v>
      </c>
      <c r="DP106" s="11">
        <v>9147</v>
      </c>
      <c r="DQ106" s="11">
        <v>9143</v>
      </c>
      <c r="DR106" s="11">
        <v>8948</v>
      </c>
      <c r="DS106" s="11">
        <v>8891</v>
      </c>
      <c r="DT106" s="11">
        <v>8770</v>
      </c>
      <c r="DU106" s="11">
        <v>8841</v>
      </c>
      <c r="DV106" s="11">
        <v>9199</v>
      </c>
      <c r="DW106" s="11">
        <v>9103</v>
      </c>
      <c r="DX106" s="11">
        <v>9070</v>
      </c>
      <c r="DY106" s="11">
        <v>8981</v>
      </c>
      <c r="DZ106" s="11">
        <v>8981</v>
      </c>
      <c r="EA106" s="11">
        <v>9175</v>
      </c>
      <c r="EB106" s="11">
        <v>8808</v>
      </c>
      <c r="EC106" s="11">
        <v>9281</v>
      </c>
      <c r="ED106" s="11">
        <v>9214</v>
      </c>
      <c r="EE106" s="11">
        <v>9370</v>
      </c>
      <c r="EF106" s="11">
        <v>9465</v>
      </c>
      <c r="EG106" s="11">
        <v>9347</v>
      </c>
      <c r="EH106" s="11">
        <v>9684</v>
      </c>
      <c r="EI106" s="11">
        <v>9949</v>
      </c>
      <c r="EJ106" s="11">
        <v>10252</v>
      </c>
      <c r="EK106" s="11">
        <v>9781</v>
      </c>
      <c r="EL106" s="11">
        <v>9667</v>
      </c>
      <c r="EM106" s="11" t="e">
        <v>#N/A</v>
      </c>
      <c r="EN106" s="11">
        <v>24539</v>
      </c>
      <c r="EO106" s="11">
        <v>25241</v>
      </c>
      <c r="EP106" s="11">
        <v>25580</v>
      </c>
      <c r="EQ106" s="11">
        <v>24779</v>
      </c>
      <c r="ER106" s="11">
        <v>24676</v>
      </c>
      <c r="ES106" s="11">
        <v>23971</v>
      </c>
      <c r="ET106" s="11">
        <v>23584</v>
      </c>
      <c r="EU106" s="11">
        <v>23592</v>
      </c>
      <c r="EV106" s="11">
        <v>24671</v>
      </c>
      <c r="EW106" s="11">
        <v>24835</v>
      </c>
      <c r="EX106" s="11">
        <v>25195</v>
      </c>
      <c r="EY106" s="11">
        <v>26625</v>
      </c>
      <c r="EZ106" s="11">
        <v>28192</v>
      </c>
      <c r="FA106" s="11">
        <v>30607</v>
      </c>
      <c r="FB106" s="11">
        <v>30863</v>
      </c>
      <c r="FC106" s="11">
        <v>39420</v>
      </c>
      <c r="FD106" s="11">
        <v>40753</v>
      </c>
      <c r="FE106" s="11">
        <v>30528</v>
      </c>
      <c r="FF106" s="11">
        <v>31524</v>
      </c>
      <c r="FG106" s="11">
        <v>32356</v>
      </c>
      <c r="FH106" s="11">
        <v>29658</v>
      </c>
      <c r="FI106" s="11">
        <v>33004</v>
      </c>
      <c r="FJ106" s="11">
        <v>39746</v>
      </c>
      <c r="FK106" s="11">
        <v>39252</v>
      </c>
      <c r="FL106" s="11">
        <v>35744</v>
      </c>
      <c r="FM106" s="11" t="e">
        <v>#N/A</v>
      </c>
      <c r="FN106" s="11">
        <v>27876</v>
      </c>
      <c r="FO106" s="11">
        <v>25839</v>
      </c>
      <c r="FP106" s="11">
        <v>25634</v>
      </c>
      <c r="FQ106" s="11">
        <v>26363</v>
      </c>
      <c r="FR106" s="11">
        <v>25834</v>
      </c>
      <c r="FS106" s="11">
        <v>25119</v>
      </c>
      <c r="FT106" s="11">
        <v>23677</v>
      </c>
      <c r="FU106" s="11">
        <v>25248</v>
      </c>
      <c r="FV106" s="11">
        <v>26394</v>
      </c>
      <c r="FW106" s="11">
        <v>26362</v>
      </c>
      <c r="FX106" s="11">
        <v>25521</v>
      </c>
      <c r="FY106" s="11">
        <v>26284</v>
      </c>
      <c r="FZ106" s="11">
        <v>26380</v>
      </c>
      <c r="GA106" s="11">
        <v>28260</v>
      </c>
      <c r="GB106" s="11">
        <v>29783</v>
      </c>
      <c r="GC106" s="11">
        <v>29875</v>
      </c>
      <c r="GD106" s="11">
        <v>35651</v>
      </c>
      <c r="GE106" s="11">
        <v>30537</v>
      </c>
      <c r="GF106" s="11">
        <v>30075</v>
      </c>
      <c r="GG106" s="11">
        <v>31685</v>
      </c>
      <c r="GH106" s="11">
        <v>28504</v>
      </c>
      <c r="GI106" s="11">
        <v>29425</v>
      </c>
      <c r="GJ106" s="11">
        <v>30128</v>
      </c>
      <c r="GK106" s="11">
        <v>32741</v>
      </c>
      <c r="GL106" s="11">
        <v>33332</v>
      </c>
      <c r="GM106" s="11" t="e">
        <v>#N/A</v>
      </c>
      <c r="GN106">
        <v>711535</v>
      </c>
      <c r="GO106">
        <v>711215</v>
      </c>
      <c r="GP106">
        <v>710628</v>
      </c>
      <c r="GQ106">
        <v>710021</v>
      </c>
      <c r="GR106">
        <v>709427</v>
      </c>
      <c r="GS106">
        <v>708810</v>
      </c>
      <c r="GT106">
        <v>708209</v>
      </c>
      <c r="GU106">
        <v>707553</v>
      </c>
      <c r="GV106">
        <v>706915</v>
      </c>
      <c r="GW106">
        <v>706271</v>
      </c>
      <c r="GX106">
        <v>705616</v>
      </c>
      <c r="GY106">
        <v>704509</v>
      </c>
      <c r="GZ106">
        <v>703374</v>
      </c>
      <c r="HA106">
        <v>702201</v>
      </c>
      <c r="HB106">
        <v>701010</v>
      </c>
      <c r="HC106">
        <v>699787</v>
      </c>
      <c r="HD106">
        <v>698561</v>
      </c>
      <c r="HE106">
        <v>697292</v>
      </c>
      <c r="HF106">
        <v>695977</v>
      </c>
      <c r="HG106">
        <v>694666</v>
      </c>
      <c r="HH106">
        <v>693307</v>
      </c>
      <c r="HI106">
        <v>691933</v>
      </c>
      <c r="HJ106">
        <v>690558</v>
      </c>
      <c r="HK106">
        <v>689206</v>
      </c>
      <c r="HL106">
        <v>687884</v>
      </c>
      <c r="HM106">
        <v>686579</v>
      </c>
      <c r="HN106">
        <v>685294</v>
      </c>
      <c r="HO106">
        <v>45.19</v>
      </c>
      <c r="HP106">
        <v>45.11</v>
      </c>
      <c r="HQ106">
        <v>45.03</v>
      </c>
      <c r="HR106">
        <v>44.96</v>
      </c>
      <c r="HS106">
        <v>44.89</v>
      </c>
      <c r="HT106">
        <v>44.82</v>
      </c>
      <c r="HU106">
        <v>44.78</v>
      </c>
      <c r="HV106">
        <v>44.79</v>
      </c>
      <c r="HW106">
        <v>44.82</v>
      </c>
      <c r="HX106">
        <v>44.88</v>
      </c>
      <c r="HY106">
        <v>44.94</v>
      </c>
      <c r="HZ106">
        <v>45.03</v>
      </c>
      <c r="IA106">
        <v>45.11</v>
      </c>
      <c r="IB106">
        <v>45.16</v>
      </c>
      <c r="IC106">
        <v>45.19</v>
      </c>
      <c r="ID106">
        <v>45.2</v>
      </c>
      <c r="IE106">
        <v>45.18</v>
      </c>
      <c r="IF106">
        <v>45.18</v>
      </c>
      <c r="IG106">
        <v>45.19</v>
      </c>
      <c r="IH106">
        <v>45.18</v>
      </c>
      <c r="II106">
        <v>45.15</v>
      </c>
      <c r="IJ106">
        <v>45.11</v>
      </c>
      <c r="IK106">
        <v>45.03</v>
      </c>
      <c r="IL106">
        <v>44.91</v>
      </c>
      <c r="IM106">
        <v>44.77</v>
      </c>
      <c r="IN106">
        <v>44.65</v>
      </c>
      <c r="IO106">
        <v>44.52</v>
      </c>
      <c r="IP106">
        <v>6650</v>
      </c>
      <c r="IQ106">
        <v>6763</v>
      </c>
      <c r="IR106">
        <v>6791</v>
      </c>
      <c r="IS106">
        <v>6737</v>
      </c>
      <c r="IT106">
        <v>6680</v>
      </c>
      <c r="IU106">
        <v>6623</v>
      </c>
      <c r="IV106">
        <v>6567</v>
      </c>
      <c r="IW106">
        <v>6515</v>
      </c>
      <c r="IX106">
        <v>6470</v>
      </c>
      <c r="IY106">
        <v>6434</v>
      </c>
      <c r="IZ106">
        <v>6407</v>
      </c>
      <c r="JA106">
        <v>6382</v>
      </c>
      <c r="JB106">
        <v>6371</v>
      </c>
      <c r="JC106">
        <v>6362</v>
      </c>
      <c r="JD106">
        <v>6366</v>
      </c>
      <c r="JE106">
        <v>6376</v>
      </c>
      <c r="JF106">
        <v>6397</v>
      </c>
      <c r="JG106">
        <v>6423</v>
      </c>
      <c r="JH106">
        <v>6452</v>
      </c>
      <c r="JI106">
        <v>6491</v>
      </c>
      <c r="JJ106">
        <v>6532</v>
      </c>
      <c r="JK106">
        <v>6569</v>
      </c>
      <c r="JL106">
        <v>6611</v>
      </c>
      <c r="JM106">
        <v>6648</v>
      </c>
      <c r="JN106">
        <v>6682</v>
      </c>
      <c r="JO106">
        <v>6705</v>
      </c>
      <c r="JP106">
        <v>6726</v>
      </c>
      <c r="JQ106">
        <v>9558</v>
      </c>
      <c r="JR106">
        <v>9531</v>
      </c>
      <c r="JS106">
        <v>9474</v>
      </c>
      <c r="JT106">
        <v>9450</v>
      </c>
      <c r="JU106">
        <v>9434</v>
      </c>
      <c r="JV106">
        <v>9427</v>
      </c>
      <c r="JW106">
        <v>9394</v>
      </c>
      <c r="JX106">
        <v>9397</v>
      </c>
      <c r="JY106">
        <v>9360</v>
      </c>
      <c r="JZ106">
        <v>9339</v>
      </c>
      <c r="KA106">
        <v>9303</v>
      </c>
      <c r="KB106">
        <v>9323</v>
      </c>
      <c r="KC106">
        <v>9318</v>
      </c>
      <c r="KD106">
        <v>9310</v>
      </c>
      <c r="KE106">
        <v>9307</v>
      </c>
      <c r="KF106">
        <v>9323</v>
      </c>
      <c r="KG106">
        <v>9326</v>
      </c>
      <c r="KH106">
        <v>9362</v>
      </c>
      <c r="KI106">
        <v>9408</v>
      </c>
      <c r="KJ106">
        <v>9432</v>
      </c>
      <c r="KK106">
        <v>9486</v>
      </c>
      <c r="KL106">
        <v>9502</v>
      </c>
      <c r="KM106">
        <v>9534</v>
      </c>
      <c r="KN106">
        <v>9523</v>
      </c>
      <c r="KO106">
        <v>9524</v>
      </c>
      <c r="KP106">
        <v>9509</v>
      </c>
      <c r="KQ106">
        <v>9487</v>
      </c>
      <c r="KR106">
        <v>2391</v>
      </c>
      <c r="KS106">
        <v>2448</v>
      </c>
      <c r="KT106">
        <v>2096</v>
      </c>
      <c r="KU106">
        <v>2106</v>
      </c>
      <c r="KV106">
        <v>2160</v>
      </c>
      <c r="KW106">
        <v>2187</v>
      </c>
      <c r="KX106">
        <v>2226</v>
      </c>
      <c r="KY106">
        <v>2226</v>
      </c>
      <c r="KZ106">
        <v>2252</v>
      </c>
      <c r="LA106">
        <v>2261</v>
      </c>
      <c r="LB106">
        <v>2241</v>
      </c>
      <c r="LC106">
        <v>1834</v>
      </c>
      <c r="LD106">
        <v>1812</v>
      </c>
      <c r="LE106">
        <v>1775</v>
      </c>
      <c r="LF106">
        <v>1750</v>
      </c>
      <c r="LG106">
        <v>1724</v>
      </c>
      <c r="LH106">
        <v>1703</v>
      </c>
      <c r="LI106">
        <v>1670</v>
      </c>
      <c r="LJ106">
        <v>1641</v>
      </c>
      <c r="LK106">
        <v>1630</v>
      </c>
      <c r="LL106">
        <v>1595</v>
      </c>
      <c r="LM106">
        <v>1559</v>
      </c>
      <c r="LN106">
        <v>1548</v>
      </c>
      <c r="LO106">
        <v>1523</v>
      </c>
      <c r="LP106">
        <v>1520</v>
      </c>
      <c r="LQ106">
        <v>1499</v>
      </c>
      <c r="LR106">
        <v>1476</v>
      </c>
    </row>
    <row r="107" spans="2:330" x14ac:dyDescent="0.35">
      <c r="B107" s="2" t="s">
        <v>110</v>
      </c>
      <c r="C107" s="1" t="s">
        <v>399</v>
      </c>
      <c r="D107" s="1" t="s">
        <v>225</v>
      </c>
      <c r="E107" s="1">
        <v>5502005</v>
      </c>
      <c r="F107" s="11">
        <v>178730</v>
      </c>
      <c r="G107" s="11">
        <v>235634</v>
      </c>
      <c r="H107" s="11">
        <v>263707</v>
      </c>
      <c r="I107" s="11">
        <v>287803</v>
      </c>
      <c r="J107" t="e">
        <v>#N/A</v>
      </c>
      <c r="K107" t="e">
        <v>#N/A</v>
      </c>
      <c r="L107" s="11">
        <v>4114</v>
      </c>
      <c r="M107" s="11">
        <v>14469</v>
      </c>
      <c r="N107" s="11">
        <v>309480</v>
      </c>
      <c r="O107" s="11">
        <v>309040</v>
      </c>
      <c r="P107" s="11">
        <v>308366</v>
      </c>
      <c r="Q107" s="11">
        <v>307185</v>
      </c>
      <c r="R107" s="11">
        <v>306421</v>
      </c>
      <c r="S107" s="11">
        <v>305444</v>
      </c>
      <c r="T107" s="11">
        <v>303910</v>
      </c>
      <c r="U107" s="11">
        <v>302689</v>
      </c>
      <c r="V107" s="11">
        <v>300900</v>
      </c>
      <c r="W107" s="11">
        <v>299564</v>
      </c>
      <c r="X107" s="11">
        <v>297556</v>
      </c>
      <c r="Y107" s="11">
        <v>292637</v>
      </c>
      <c r="Z107" s="11">
        <v>291267</v>
      </c>
      <c r="AA107" s="11">
        <v>290214</v>
      </c>
      <c r="AB107" s="11">
        <v>290631</v>
      </c>
      <c r="AC107" s="11">
        <v>292639</v>
      </c>
      <c r="AD107" s="11">
        <v>292195</v>
      </c>
      <c r="AE107" s="11">
        <v>292117</v>
      </c>
      <c r="AF107" s="11">
        <v>292091</v>
      </c>
      <c r="AG107" s="11">
        <v>291966</v>
      </c>
      <c r="AH107" s="11">
        <v>292390</v>
      </c>
      <c r="AI107" s="11">
        <v>291756</v>
      </c>
      <c r="AJ107" s="11">
        <v>296194</v>
      </c>
      <c r="AK107" s="11">
        <v>296999</v>
      </c>
      <c r="AL107" s="11">
        <v>296239</v>
      </c>
      <c r="AM107" s="11" t="e">
        <v>#N/A</v>
      </c>
      <c r="AN107" s="22">
        <v>40.340000000000003</v>
      </c>
      <c r="AO107" s="22">
        <v>40.79</v>
      </c>
      <c r="AP107" s="22">
        <v>41.26</v>
      </c>
      <c r="AQ107" s="22">
        <v>41.76</v>
      </c>
      <c r="AR107" s="22">
        <v>42.29</v>
      </c>
      <c r="AS107" s="22">
        <v>42.78</v>
      </c>
      <c r="AT107" s="22">
        <v>43.35</v>
      </c>
      <c r="AU107" s="22">
        <v>43.92</v>
      </c>
      <c r="AV107" s="22">
        <v>44.46</v>
      </c>
      <c r="AW107" s="22">
        <v>44.99</v>
      </c>
      <c r="AX107" s="22">
        <v>45.55</v>
      </c>
      <c r="AY107" s="22">
        <v>46.34</v>
      </c>
      <c r="AZ107" s="22">
        <v>46.86</v>
      </c>
      <c r="BA107" s="22">
        <v>47.33</v>
      </c>
      <c r="BB107" s="22">
        <v>47.68</v>
      </c>
      <c r="BC107" s="22">
        <v>47.9</v>
      </c>
      <c r="BD107" s="22">
        <v>48.26</v>
      </c>
      <c r="BE107" s="22">
        <v>48.57</v>
      </c>
      <c r="BF107" s="22">
        <v>48.81</v>
      </c>
      <c r="BG107" s="22">
        <v>48.98</v>
      </c>
      <c r="BH107" s="22">
        <v>49.05</v>
      </c>
      <c r="BI107" s="22">
        <v>49.07</v>
      </c>
      <c r="BJ107" s="22">
        <v>48.43</v>
      </c>
      <c r="BK107" s="22">
        <v>48.23</v>
      </c>
      <c r="BL107" s="22">
        <v>48.19</v>
      </c>
      <c r="BM107" s="22" t="e">
        <v>#N/A</v>
      </c>
      <c r="BN107" s="11">
        <v>25044</v>
      </c>
      <c r="BO107" s="11">
        <v>24523</v>
      </c>
      <c r="BP107" s="11">
        <v>23911</v>
      </c>
      <c r="BQ107" s="11">
        <v>23063</v>
      </c>
      <c r="BR107" s="11">
        <v>22764</v>
      </c>
      <c r="BS107" s="11">
        <v>22421</v>
      </c>
      <c r="BT107" s="11">
        <v>22106</v>
      </c>
      <c r="BU107" s="11">
        <v>21704</v>
      </c>
      <c r="BV107" s="11">
        <v>21286</v>
      </c>
      <c r="BW107" s="11">
        <v>21608</v>
      </c>
      <c r="BX107" s="11">
        <v>21483</v>
      </c>
      <c r="BY107" s="11">
        <v>18077</v>
      </c>
      <c r="BZ107" s="11">
        <v>18388</v>
      </c>
      <c r="CA107" s="11">
        <v>18901</v>
      </c>
      <c r="CB107" s="11">
        <v>20299</v>
      </c>
      <c r="CC107" s="11">
        <v>23091</v>
      </c>
      <c r="CD107" s="11">
        <v>24548</v>
      </c>
      <c r="CE107" s="11">
        <v>25448</v>
      </c>
      <c r="CF107" s="11">
        <v>26448</v>
      </c>
      <c r="CG107" s="11">
        <v>27597</v>
      </c>
      <c r="CH107" s="11">
        <v>28835</v>
      </c>
      <c r="CI107" s="11">
        <v>29490</v>
      </c>
      <c r="CJ107" s="11">
        <v>34571</v>
      </c>
      <c r="CK107" s="11">
        <v>36733</v>
      </c>
      <c r="CL107" s="11">
        <v>37021</v>
      </c>
      <c r="CM107" s="11" t="e">
        <v>#N/A</v>
      </c>
      <c r="CN107" s="11">
        <v>2881</v>
      </c>
      <c r="CO107" s="11">
        <v>2699</v>
      </c>
      <c r="CP107" s="11">
        <v>2472</v>
      </c>
      <c r="CQ107" s="11">
        <v>2442</v>
      </c>
      <c r="CR107" s="11">
        <v>2478</v>
      </c>
      <c r="CS107" s="11">
        <v>2309</v>
      </c>
      <c r="CT107" s="11">
        <v>2188</v>
      </c>
      <c r="CU107" s="11">
        <v>2266</v>
      </c>
      <c r="CV107" s="11">
        <v>2209</v>
      </c>
      <c r="CW107" s="11">
        <v>2170</v>
      </c>
      <c r="CX107" s="11">
        <v>2121</v>
      </c>
      <c r="CY107" s="11">
        <v>2146</v>
      </c>
      <c r="CZ107" s="11">
        <v>2075</v>
      </c>
      <c r="DA107" s="11">
        <v>2066</v>
      </c>
      <c r="DB107" s="11">
        <v>2275</v>
      </c>
      <c r="DC107" s="11">
        <v>2251</v>
      </c>
      <c r="DD107" s="11">
        <v>2503</v>
      </c>
      <c r="DE107" s="11">
        <v>2531</v>
      </c>
      <c r="DF107" s="11">
        <v>2559</v>
      </c>
      <c r="DG107" s="11">
        <v>2539</v>
      </c>
      <c r="DH107" s="11">
        <v>2535</v>
      </c>
      <c r="DI107" s="11">
        <v>2677</v>
      </c>
      <c r="DJ107" s="11">
        <v>2568</v>
      </c>
      <c r="DK107" s="11">
        <v>2413</v>
      </c>
      <c r="DL107" s="11">
        <v>2347</v>
      </c>
      <c r="DM107" s="11" t="e">
        <v>#N/A</v>
      </c>
      <c r="DN107" s="11">
        <v>3057</v>
      </c>
      <c r="DO107" s="11">
        <v>3066</v>
      </c>
      <c r="DP107" s="11">
        <v>3210</v>
      </c>
      <c r="DQ107" s="11">
        <v>3246</v>
      </c>
      <c r="DR107" s="11">
        <v>3077</v>
      </c>
      <c r="DS107" s="11">
        <v>3159</v>
      </c>
      <c r="DT107" s="11">
        <v>3247</v>
      </c>
      <c r="DU107" s="11">
        <v>3246</v>
      </c>
      <c r="DV107" s="11">
        <v>3227</v>
      </c>
      <c r="DW107" s="11">
        <v>3393</v>
      </c>
      <c r="DX107" s="11">
        <v>3359</v>
      </c>
      <c r="DY107" s="11">
        <v>3329</v>
      </c>
      <c r="DZ107" s="11">
        <v>3363</v>
      </c>
      <c r="EA107" s="11">
        <v>3504</v>
      </c>
      <c r="EB107" s="11">
        <v>3444</v>
      </c>
      <c r="EC107" s="11">
        <v>3491</v>
      </c>
      <c r="ED107" s="11">
        <v>3683</v>
      </c>
      <c r="EE107" s="11">
        <v>3544</v>
      </c>
      <c r="EF107" s="11">
        <v>3711</v>
      </c>
      <c r="EG107" s="11">
        <v>3712</v>
      </c>
      <c r="EH107" s="11">
        <v>3951</v>
      </c>
      <c r="EI107" s="11">
        <v>4062</v>
      </c>
      <c r="EJ107" s="11">
        <v>4325</v>
      </c>
      <c r="EK107" s="11">
        <v>3969</v>
      </c>
      <c r="EL107" s="11">
        <v>3995</v>
      </c>
      <c r="EM107" s="11" t="e">
        <v>#N/A</v>
      </c>
      <c r="EN107" s="11">
        <v>11764</v>
      </c>
      <c r="EO107" s="11">
        <v>11799</v>
      </c>
      <c r="EP107" s="11">
        <v>12052</v>
      </c>
      <c r="EQ107" s="11">
        <v>11520</v>
      </c>
      <c r="ER107" s="11">
        <v>11230</v>
      </c>
      <c r="ES107" s="11">
        <v>10898</v>
      </c>
      <c r="ET107" s="11">
        <v>10641</v>
      </c>
      <c r="EU107" s="11">
        <v>11052</v>
      </c>
      <c r="EV107" s="11">
        <v>11186</v>
      </c>
      <c r="EW107" s="11">
        <v>11358</v>
      </c>
      <c r="EX107" s="11">
        <v>10860</v>
      </c>
      <c r="EY107" s="11">
        <v>11515</v>
      </c>
      <c r="EZ107" s="11">
        <v>11622</v>
      </c>
      <c r="FA107" s="11">
        <v>12425</v>
      </c>
      <c r="FB107" s="11">
        <v>13172</v>
      </c>
      <c r="FC107" s="11">
        <v>15676</v>
      </c>
      <c r="FD107" s="11">
        <v>15447</v>
      </c>
      <c r="FE107" s="11">
        <v>14227</v>
      </c>
      <c r="FF107" s="11">
        <v>13984</v>
      </c>
      <c r="FG107" s="11">
        <v>14099</v>
      </c>
      <c r="FH107" s="11">
        <v>14466</v>
      </c>
      <c r="FI107" s="11">
        <v>14280</v>
      </c>
      <c r="FJ107" s="11">
        <v>25276</v>
      </c>
      <c r="FK107" s="11">
        <v>23868</v>
      </c>
      <c r="FL107" s="11">
        <v>20404</v>
      </c>
      <c r="FM107" s="11" t="e">
        <v>#N/A</v>
      </c>
      <c r="FN107" s="11">
        <v>12447</v>
      </c>
      <c r="FO107" s="11">
        <v>11872</v>
      </c>
      <c r="FP107" s="11">
        <v>11988</v>
      </c>
      <c r="FQ107" s="11">
        <v>11897</v>
      </c>
      <c r="FR107" s="11">
        <v>11396</v>
      </c>
      <c r="FS107" s="11">
        <v>11027</v>
      </c>
      <c r="FT107" s="11">
        <v>11116</v>
      </c>
      <c r="FU107" s="11">
        <v>11293</v>
      </c>
      <c r="FV107" s="11">
        <v>11955</v>
      </c>
      <c r="FW107" s="11">
        <v>11451</v>
      </c>
      <c r="FX107" s="11">
        <v>11546</v>
      </c>
      <c r="FY107" s="11">
        <v>11841</v>
      </c>
      <c r="FZ107" s="11">
        <v>11730</v>
      </c>
      <c r="GA107" s="11">
        <v>12119</v>
      </c>
      <c r="GB107" s="11">
        <v>11734</v>
      </c>
      <c r="GC107" s="11">
        <v>12484</v>
      </c>
      <c r="GD107" s="11">
        <v>14633</v>
      </c>
      <c r="GE107" s="11">
        <v>13283</v>
      </c>
      <c r="GF107" s="11">
        <v>12826</v>
      </c>
      <c r="GG107" s="11">
        <v>13087</v>
      </c>
      <c r="GH107" s="11">
        <v>12501</v>
      </c>
      <c r="GI107" s="11">
        <v>13457</v>
      </c>
      <c r="GJ107" s="11">
        <v>19440</v>
      </c>
      <c r="GK107" s="11">
        <v>21439</v>
      </c>
      <c r="GL107" s="11">
        <v>19445</v>
      </c>
      <c r="GM107" s="11" t="e">
        <v>#N/A</v>
      </c>
      <c r="GN107">
        <v>297076</v>
      </c>
      <c r="GO107">
        <v>297161</v>
      </c>
      <c r="GP107">
        <v>297044</v>
      </c>
      <c r="GQ107">
        <v>296936</v>
      </c>
      <c r="GR107">
        <v>296808</v>
      </c>
      <c r="GS107">
        <v>296625</v>
      </c>
      <c r="GT107">
        <v>296413</v>
      </c>
      <c r="GU107">
        <v>296177</v>
      </c>
      <c r="GV107">
        <v>295893</v>
      </c>
      <c r="GW107">
        <v>295581</v>
      </c>
      <c r="GX107">
        <v>295239</v>
      </c>
      <c r="GY107">
        <v>294605</v>
      </c>
      <c r="GZ107">
        <v>293967</v>
      </c>
      <c r="HA107">
        <v>293280</v>
      </c>
      <c r="HB107">
        <v>292565</v>
      </c>
      <c r="HC107">
        <v>291821</v>
      </c>
      <c r="HD107">
        <v>291057</v>
      </c>
      <c r="HE107">
        <v>290275</v>
      </c>
      <c r="HF107">
        <v>289463</v>
      </c>
      <c r="HG107">
        <v>288634</v>
      </c>
      <c r="HH107">
        <v>287791</v>
      </c>
      <c r="HI107">
        <v>286940</v>
      </c>
      <c r="HJ107">
        <v>286096</v>
      </c>
      <c r="HK107">
        <v>285263</v>
      </c>
      <c r="HL107">
        <v>284438</v>
      </c>
      <c r="HM107">
        <v>283611</v>
      </c>
      <c r="HN107">
        <v>282807</v>
      </c>
      <c r="HO107">
        <v>48.13</v>
      </c>
      <c r="HP107">
        <v>48.01</v>
      </c>
      <c r="HQ107">
        <v>47.93</v>
      </c>
      <c r="HR107">
        <v>47.87</v>
      </c>
      <c r="HS107">
        <v>47.84</v>
      </c>
      <c r="HT107">
        <v>47.84</v>
      </c>
      <c r="HU107">
        <v>47.86</v>
      </c>
      <c r="HV107">
        <v>47.87</v>
      </c>
      <c r="HW107">
        <v>47.87</v>
      </c>
      <c r="HX107">
        <v>47.89</v>
      </c>
      <c r="HY107">
        <v>47.95</v>
      </c>
      <c r="HZ107">
        <v>48.05</v>
      </c>
      <c r="IA107">
        <v>48.17</v>
      </c>
      <c r="IB107">
        <v>48.29</v>
      </c>
      <c r="IC107">
        <v>48.41</v>
      </c>
      <c r="ID107">
        <v>48.52</v>
      </c>
      <c r="IE107">
        <v>48.61</v>
      </c>
      <c r="IF107">
        <v>48.69</v>
      </c>
      <c r="IG107">
        <v>48.74</v>
      </c>
      <c r="IH107">
        <v>48.74</v>
      </c>
      <c r="II107">
        <v>48.74</v>
      </c>
      <c r="IJ107">
        <v>48.75</v>
      </c>
      <c r="IK107">
        <v>48.76</v>
      </c>
      <c r="IL107">
        <v>48.75</v>
      </c>
      <c r="IM107">
        <v>48.72</v>
      </c>
      <c r="IN107">
        <v>48.66</v>
      </c>
      <c r="IO107">
        <v>48.55</v>
      </c>
      <c r="IP107">
        <v>2388</v>
      </c>
      <c r="IQ107">
        <v>2436</v>
      </c>
      <c r="IR107">
        <v>2457</v>
      </c>
      <c r="IS107">
        <v>2431</v>
      </c>
      <c r="IT107">
        <v>2409</v>
      </c>
      <c r="IU107">
        <v>2387</v>
      </c>
      <c r="IV107">
        <v>2360</v>
      </c>
      <c r="IW107">
        <v>2338</v>
      </c>
      <c r="IX107">
        <v>2315</v>
      </c>
      <c r="IY107">
        <v>2300</v>
      </c>
      <c r="IZ107">
        <v>2281</v>
      </c>
      <c r="JA107">
        <v>2265</v>
      </c>
      <c r="JB107">
        <v>2257</v>
      </c>
      <c r="JC107">
        <v>2252</v>
      </c>
      <c r="JD107">
        <v>2243</v>
      </c>
      <c r="JE107">
        <v>2244</v>
      </c>
      <c r="JF107">
        <v>2246</v>
      </c>
      <c r="JG107">
        <v>2253</v>
      </c>
      <c r="JH107">
        <v>2262</v>
      </c>
      <c r="JI107">
        <v>2273</v>
      </c>
      <c r="JJ107">
        <v>2285</v>
      </c>
      <c r="JK107">
        <v>2301</v>
      </c>
      <c r="JL107">
        <v>2314</v>
      </c>
      <c r="JM107">
        <v>2328</v>
      </c>
      <c r="JN107">
        <v>2337</v>
      </c>
      <c r="JO107">
        <v>2349</v>
      </c>
      <c r="JP107">
        <v>2355</v>
      </c>
      <c r="JQ107">
        <v>4012</v>
      </c>
      <c r="JR107">
        <v>4043</v>
      </c>
      <c r="JS107">
        <v>4053</v>
      </c>
      <c r="JT107">
        <v>4051</v>
      </c>
      <c r="JU107">
        <v>4064</v>
      </c>
      <c r="JV107">
        <v>4090</v>
      </c>
      <c r="JW107">
        <v>4100</v>
      </c>
      <c r="JX107">
        <v>4098</v>
      </c>
      <c r="JY107">
        <v>4130</v>
      </c>
      <c r="JZ107">
        <v>4131</v>
      </c>
      <c r="KA107">
        <v>4142</v>
      </c>
      <c r="KB107">
        <v>4161</v>
      </c>
      <c r="KC107">
        <v>4152</v>
      </c>
      <c r="KD107">
        <v>4170</v>
      </c>
      <c r="KE107">
        <v>4201</v>
      </c>
      <c r="KF107">
        <v>4213</v>
      </c>
      <c r="KG107">
        <v>4241</v>
      </c>
      <c r="KH107">
        <v>4278</v>
      </c>
      <c r="KI107">
        <v>4310</v>
      </c>
      <c r="KJ107">
        <v>4349</v>
      </c>
      <c r="KK107">
        <v>4380</v>
      </c>
      <c r="KL107">
        <v>4412</v>
      </c>
      <c r="KM107">
        <v>4430</v>
      </c>
      <c r="KN107">
        <v>4443</v>
      </c>
      <c r="KO107">
        <v>4448</v>
      </c>
      <c r="KP107">
        <v>4469</v>
      </c>
      <c r="KQ107">
        <v>4472</v>
      </c>
      <c r="KR107">
        <v>1701</v>
      </c>
      <c r="KS107">
        <v>1692</v>
      </c>
      <c r="KT107">
        <v>1479</v>
      </c>
      <c r="KU107">
        <v>1512</v>
      </c>
      <c r="KV107">
        <v>1527</v>
      </c>
      <c r="KW107">
        <v>1520</v>
      </c>
      <c r="KX107">
        <v>1528</v>
      </c>
      <c r="KY107">
        <v>1524</v>
      </c>
      <c r="KZ107">
        <v>1531</v>
      </c>
      <c r="LA107">
        <v>1519</v>
      </c>
      <c r="LB107">
        <v>1519</v>
      </c>
      <c r="LC107">
        <v>1262</v>
      </c>
      <c r="LD107">
        <v>1257</v>
      </c>
      <c r="LE107">
        <v>1231</v>
      </c>
      <c r="LF107">
        <v>1243</v>
      </c>
      <c r="LG107">
        <v>1225</v>
      </c>
      <c r="LH107">
        <v>1231</v>
      </c>
      <c r="LI107">
        <v>1243</v>
      </c>
      <c r="LJ107">
        <v>1236</v>
      </c>
      <c r="LK107">
        <v>1247</v>
      </c>
      <c r="LL107">
        <v>1252</v>
      </c>
      <c r="LM107">
        <v>1260</v>
      </c>
      <c r="LN107">
        <v>1272</v>
      </c>
      <c r="LO107">
        <v>1282</v>
      </c>
      <c r="LP107">
        <v>1286</v>
      </c>
      <c r="LQ107">
        <v>1293</v>
      </c>
      <c r="LR107">
        <v>1313</v>
      </c>
    </row>
    <row r="108" spans="2:330" x14ac:dyDescent="0.35">
      <c r="B108" s="2" t="s">
        <v>111</v>
      </c>
      <c r="C108" s="1" t="s">
        <v>216</v>
      </c>
      <c r="D108" s="1" t="s">
        <v>223</v>
      </c>
      <c r="E108" s="1">
        <v>5900000</v>
      </c>
      <c r="F108" s="11">
        <v>3059485</v>
      </c>
      <c r="G108" s="11">
        <v>3612175</v>
      </c>
      <c r="H108" s="11">
        <v>3750699</v>
      </c>
      <c r="I108" s="11">
        <v>3605066</v>
      </c>
      <c r="J108" t="e">
        <v>#N/A</v>
      </c>
      <c r="K108" t="e">
        <v>#N/A</v>
      </c>
      <c r="L108" s="11">
        <v>129317</v>
      </c>
      <c r="M108" s="11">
        <v>253926</v>
      </c>
      <c r="N108" s="11">
        <v>3805904</v>
      </c>
      <c r="O108" s="11">
        <v>3803327</v>
      </c>
      <c r="P108" s="11">
        <v>3800729</v>
      </c>
      <c r="Q108" s="11">
        <v>3786638</v>
      </c>
      <c r="R108" s="11">
        <v>3776723</v>
      </c>
      <c r="S108" s="11">
        <v>3760454</v>
      </c>
      <c r="T108" s="11">
        <v>3742162</v>
      </c>
      <c r="U108" s="11">
        <v>3723712</v>
      </c>
      <c r="V108" s="11">
        <v>3699748</v>
      </c>
      <c r="W108" s="11">
        <v>3676032</v>
      </c>
      <c r="X108" s="11">
        <v>3658011</v>
      </c>
      <c r="Y108" s="11">
        <v>3569424</v>
      </c>
      <c r="Z108" s="11">
        <v>3559551</v>
      </c>
      <c r="AA108" s="11">
        <v>3551553</v>
      </c>
      <c r="AB108" s="11">
        <v>3557772</v>
      </c>
      <c r="AC108" s="11">
        <v>3597297</v>
      </c>
      <c r="AD108" s="11">
        <v>3586313</v>
      </c>
      <c r="AE108" s="11">
        <v>3583590</v>
      </c>
      <c r="AF108" s="11">
        <v>3582497</v>
      </c>
      <c r="AG108" s="11">
        <v>3580568</v>
      </c>
      <c r="AH108" s="11">
        <v>3571053</v>
      </c>
      <c r="AI108" s="11">
        <v>3565239</v>
      </c>
      <c r="AJ108" s="11">
        <v>3570099</v>
      </c>
      <c r="AK108" s="11">
        <v>3573137</v>
      </c>
      <c r="AL108" s="11">
        <v>3571898</v>
      </c>
      <c r="AM108" s="11" t="e">
        <v>#N/A</v>
      </c>
      <c r="AN108" s="22">
        <v>40.47</v>
      </c>
      <c r="AO108" s="22">
        <v>40.82</v>
      </c>
      <c r="AP108" s="22">
        <v>41.16</v>
      </c>
      <c r="AQ108" s="22">
        <v>41.56</v>
      </c>
      <c r="AR108" s="22">
        <v>41.96</v>
      </c>
      <c r="AS108" s="22">
        <v>42.4</v>
      </c>
      <c r="AT108" s="22">
        <v>42.88</v>
      </c>
      <c r="AU108" s="22">
        <v>43.35</v>
      </c>
      <c r="AV108" s="22">
        <v>43.84</v>
      </c>
      <c r="AW108" s="22">
        <v>44.31</v>
      </c>
      <c r="AX108" s="22">
        <v>44.76</v>
      </c>
      <c r="AY108" s="22">
        <v>45.34</v>
      </c>
      <c r="AZ108" s="22">
        <v>45.71</v>
      </c>
      <c r="BA108" s="22">
        <v>46.03</v>
      </c>
      <c r="BB108" s="22">
        <v>46.26</v>
      </c>
      <c r="BC108" s="22">
        <v>46.17</v>
      </c>
      <c r="BD108" s="22">
        <v>46.39</v>
      </c>
      <c r="BE108" s="22">
        <v>46.52</v>
      </c>
      <c r="BF108" s="22">
        <v>46.55</v>
      </c>
      <c r="BG108" s="22">
        <v>46.5</v>
      </c>
      <c r="BH108" s="22">
        <v>46.46</v>
      </c>
      <c r="BI108" s="22">
        <v>46.3</v>
      </c>
      <c r="BJ108" s="22">
        <v>46.03</v>
      </c>
      <c r="BK108" s="22">
        <v>45.84</v>
      </c>
      <c r="BL108" s="22">
        <v>45.72</v>
      </c>
      <c r="BM108" s="22" t="e">
        <v>#N/A</v>
      </c>
      <c r="BN108" s="11">
        <v>430959</v>
      </c>
      <c r="BO108" s="11">
        <v>429507</v>
      </c>
      <c r="BP108" s="11">
        <v>429009</v>
      </c>
      <c r="BQ108" s="11">
        <v>424646</v>
      </c>
      <c r="BR108" s="11">
        <v>416427</v>
      </c>
      <c r="BS108" s="11">
        <v>413037</v>
      </c>
      <c r="BT108" s="11">
        <v>408585</v>
      </c>
      <c r="BU108" s="11">
        <v>406042</v>
      </c>
      <c r="BV108" s="11">
        <v>400720</v>
      </c>
      <c r="BW108" s="11">
        <v>395346</v>
      </c>
      <c r="BX108" s="11">
        <v>395692</v>
      </c>
      <c r="BY108" s="11">
        <v>313784</v>
      </c>
      <c r="BZ108" s="11">
        <v>319890</v>
      </c>
      <c r="CA108" s="11">
        <v>329953</v>
      </c>
      <c r="CB108" s="11">
        <v>352733</v>
      </c>
      <c r="CC108" s="11">
        <v>411275</v>
      </c>
      <c r="CD108" s="11">
        <v>424927</v>
      </c>
      <c r="CE108" s="11">
        <v>442164</v>
      </c>
      <c r="CF108" s="11">
        <v>460883</v>
      </c>
      <c r="CG108" s="11">
        <v>476842</v>
      </c>
      <c r="CH108" s="11">
        <v>486204</v>
      </c>
      <c r="CI108" s="11">
        <v>499705</v>
      </c>
      <c r="CJ108" s="11">
        <v>524135</v>
      </c>
      <c r="CK108" s="11">
        <v>544076</v>
      </c>
      <c r="CL108" s="11">
        <v>554650</v>
      </c>
      <c r="CM108" s="11" t="e">
        <v>#N/A</v>
      </c>
      <c r="CN108" s="11">
        <v>36075</v>
      </c>
      <c r="CO108" s="11">
        <v>34452</v>
      </c>
      <c r="CP108" s="11">
        <v>33349</v>
      </c>
      <c r="CQ108" s="11">
        <v>32372</v>
      </c>
      <c r="CR108" s="11">
        <v>31818</v>
      </c>
      <c r="CS108" s="11">
        <v>30681</v>
      </c>
      <c r="CT108" s="11">
        <v>29557</v>
      </c>
      <c r="CU108" s="11">
        <v>29779</v>
      </c>
      <c r="CV108" s="11">
        <v>29405</v>
      </c>
      <c r="CW108" s="11">
        <v>28229</v>
      </c>
      <c r="CX108" s="11">
        <v>28230</v>
      </c>
      <c r="CY108" s="11">
        <v>27357</v>
      </c>
      <c r="CZ108" s="11">
        <v>28163</v>
      </c>
      <c r="DA108" s="11">
        <v>28346</v>
      </c>
      <c r="DB108" s="11">
        <v>29927</v>
      </c>
      <c r="DC108" s="11">
        <v>30933</v>
      </c>
      <c r="DD108" s="11">
        <v>33170</v>
      </c>
      <c r="DE108" s="11">
        <v>33706</v>
      </c>
      <c r="DF108" s="11">
        <v>33232</v>
      </c>
      <c r="DG108" s="11">
        <v>33058</v>
      </c>
      <c r="DH108" s="11">
        <v>33121</v>
      </c>
      <c r="DI108" s="11">
        <v>33985</v>
      </c>
      <c r="DJ108" s="11">
        <v>32222</v>
      </c>
      <c r="DK108" s="11">
        <v>30530</v>
      </c>
      <c r="DL108" s="11">
        <v>29680</v>
      </c>
      <c r="DM108" s="11" t="e">
        <v>#N/A</v>
      </c>
      <c r="DN108" s="11">
        <v>41643</v>
      </c>
      <c r="DO108" s="11">
        <v>41131</v>
      </c>
      <c r="DP108" s="11">
        <v>41297</v>
      </c>
      <c r="DQ108" s="11">
        <v>41955</v>
      </c>
      <c r="DR108" s="11">
        <v>40413</v>
      </c>
      <c r="DS108" s="11">
        <v>41341</v>
      </c>
      <c r="DT108" s="11">
        <v>40342</v>
      </c>
      <c r="DU108" s="11">
        <v>40663</v>
      </c>
      <c r="DV108" s="11">
        <v>42040</v>
      </c>
      <c r="DW108" s="11">
        <v>41451</v>
      </c>
      <c r="DX108" s="11">
        <v>42027</v>
      </c>
      <c r="DY108" s="11">
        <v>41510</v>
      </c>
      <c r="DZ108" s="11">
        <v>42353</v>
      </c>
      <c r="EA108" s="11">
        <v>43771</v>
      </c>
      <c r="EB108" s="11">
        <v>42051</v>
      </c>
      <c r="EC108" s="11">
        <v>44860</v>
      </c>
      <c r="ED108" s="11">
        <v>44066</v>
      </c>
      <c r="EE108" s="11">
        <v>44181</v>
      </c>
      <c r="EF108" s="11">
        <v>45409</v>
      </c>
      <c r="EG108" s="11">
        <v>44373</v>
      </c>
      <c r="EH108" s="11">
        <v>45817</v>
      </c>
      <c r="EI108" s="11">
        <v>47151</v>
      </c>
      <c r="EJ108" s="11">
        <v>50082</v>
      </c>
      <c r="EK108" s="11">
        <v>48299</v>
      </c>
      <c r="EL108" s="11">
        <v>46882</v>
      </c>
      <c r="EM108" s="11" t="e">
        <v>#N/A</v>
      </c>
      <c r="EN108" s="11">
        <v>174307</v>
      </c>
      <c r="EO108" s="11">
        <v>184891</v>
      </c>
      <c r="EP108" s="11">
        <v>182860</v>
      </c>
      <c r="EQ108" s="11">
        <v>170949</v>
      </c>
      <c r="ER108" s="11">
        <v>167331</v>
      </c>
      <c r="ES108" s="11">
        <v>154088</v>
      </c>
      <c r="ET108" s="11">
        <v>139173</v>
      </c>
      <c r="EU108" s="11">
        <v>141562</v>
      </c>
      <c r="EV108" s="11">
        <v>143287</v>
      </c>
      <c r="EW108" s="11">
        <v>144735</v>
      </c>
      <c r="EX108" s="11">
        <v>146692</v>
      </c>
      <c r="EY108" s="11">
        <v>158304</v>
      </c>
      <c r="EZ108" s="11">
        <v>162069</v>
      </c>
      <c r="FA108" s="11">
        <v>177780</v>
      </c>
      <c r="FB108" s="11">
        <v>200017</v>
      </c>
      <c r="FC108" s="11">
        <v>269371</v>
      </c>
      <c r="FD108" s="11">
        <v>228626</v>
      </c>
      <c r="FE108" s="11">
        <v>191876</v>
      </c>
      <c r="FF108" s="11">
        <v>189965</v>
      </c>
      <c r="FG108" s="11">
        <v>188514</v>
      </c>
      <c r="FH108" s="11">
        <v>166282</v>
      </c>
      <c r="FI108" s="11">
        <v>173299</v>
      </c>
      <c r="FJ108" s="11">
        <v>239615</v>
      </c>
      <c r="FK108" s="11">
        <v>210078</v>
      </c>
      <c r="FL108" s="11">
        <v>199024</v>
      </c>
      <c r="FM108" s="11" t="e">
        <v>#N/A</v>
      </c>
      <c r="FN108" s="11">
        <v>177093</v>
      </c>
      <c r="FO108" s="11">
        <v>180789</v>
      </c>
      <c r="FP108" s="11">
        <v>177510</v>
      </c>
      <c r="FQ108" s="11">
        <v>175457</v>
      </c>
      <c r="FR108" s="11">
        <v>168679</v>
      </c>
      <c r="FS108" s="11">
        <v>159737</v>
      </c>
      <c r="FT108" s="11">
        <v>146679</v>
      </c>
      <c r="FU108" s="11">
        <v>149144</v>
      </c>
      <c r="FV108" s="11">
        <v>154618</v>
      </c>
      <c r="FW108" s="11">
        <v>155212</v>
      </c>
      <c r="FX108" s="11">
        <v>150894</v>
      </c>
      <c r="FY108" s="11">
        <v>156736</v>
      </c>
      <c r="FZ108" s="11">
        <v>158445</v>
      </c>
      <c r="GA108" s="11">
        <v>171806</v>
      </c>
      <c r="GB108" s="11">
        <v>184500</v>
      </c>
      <c r="GC108" s="11">
        <v>217224</v>
      </c>
      <c r="GD108" s="11">
        <v>227848</v>
      </c>
      <c r="GE108" s="11">
        <v>185083</v>
      </c>
      <c r="GF108" s="11">
        <v>182501</v>
      </c>
      <c r="GG108" s="11">
        <v>180784</v>
      </c>
      <c r="GH108" s="11">
        <v>163097</v>
      </c>
      <c r="GI108" s="11">
        <v>165872</v>
      </c>
      <c r="GJ108" s="11">
        <v>186316</v>
      </c>
      <c r="GK108" s="11">
        <v>189644</v>
      </c>
      <c r="GL108" s="11">
        <v>183249</v>
      </c>
      <c r="GM108" s="11" t="e">
        <v>#N/A</v>
      </c>
      <c r="GN108">
        <v>3570371</v>
      </c>
      <c r="GO108">
        <v>3568368</v>
      </c>
      <c r="GP108">
        <v>3563751</v>
      </c>
      <c r="GQ108">
        <v>3558947</v>
      </c>
      <c r="GR108">
        <v>3553973</v>
      </c>
      <c r="GS108">
        <v>3548938</v>
      </c>
      <c r="GT108">
        <v>3543739</v>
      </c>
      <c r="GU108">
        <v>3538461</v>
      </c>
      <c r="GV108">
        <v>3533024</v>
      </c>
      <c r="GW108">
        <v>3527555</v>
      </c>
      <c r="GX108">
        <v>3521959</v>
      </c>
      <c r="GY108">
        <v>3513484</v>
      </c>
      <c r="GZ108">
        <v>3504964</v>
      </c>
      <c r="HA108">
        <v>3496343</v>
      </c>
      <c r="HB108">
        <v>3487523</v>
      </c>
      <c r="HC108">
        <v>3478520</v>
      </c>
      <c r="HD108">
        <v>3469225</v>
      </c>
      <c r="HE108">
        <v>3459700</v>
      </c>
      <c r="HF108">
        <v>3449925</v>
      </c>
      <c r="HG108">
        <v>3439859</v>
      </c>
      <c r="HH108">
        <v>3429656</v>
      </c>
      <c r="HI108">
        <v>3419134</v>
      </c>
      <c r="HJ108">
        <v>3408495</v>
      </c>
      <c r="HK108">
        <v>3397860</v>
      </c>
      <c r="HL108">
        <v>3387140</v>
      </c>
      <c r="HM108">
        <v>3376374</v>
      </c>
      <c r="HN108">
        <v>3365594</v>
      </c>
      <c r="HO108">
        <v>45.74</v>
      </c>
      <c r="HP108">
        <v>45.67</v>
      </c>
      <c r="HQ108">
        <v>45.66</v>
      </c>
      <c r="HR108">
        <v>45.67</v>
      </c>
      <c r="HS108">
        <v>45.68</v>
      </c>
      <c r="HT108">
        <v>45.68</v>
      </c>
      <c r="HU108">
        <v>45.68</v>
      </c>
      <c r="HV108">
        <v>45.7</v>
      </c>
      <c r="HW108">
        <v>45.76</v>
      </c>
      <c r="HX108">
        <v>45.84</v>
      </c>
      <c r="HY108">
        <v>45.93</v>
      </c>
      <c r="HZ108">
        <v>46.04</v>
      </c>
      <c r="IA108">
        <v>46.17</v>
      </c>
      <c r="IB108">
        <v>46.29</v>
      </c>
      <c r="IC108">
        <v>46.39</v>
      </c>
      <c r="ID108">
        <v>46.48</v>
      </c>
      <c r="IE108">
        <v>46.55</v>
      </c>
      <c r="IF108">
        <v>46.6</v>
      </c>
      <c r="IG108">
        <v>46.64</v>
      </c>
      <c r="IH108">
        <v>46.7</v>
      </c>
      <c r="II108">
        <v>46.76</v>
      </c>
      <c r="IJ108">
        <v>46.8</v>
      </c>
      <c r="IK108">
        <v>46.82</v>
      </c>
      <c r="IL108">
        <v>46.82</v>
      </c>
      <c r="IM108">
        <v>46.78</v>
      </c>
      <c r="IN108">
        <v>46.72</v>
      </c>
      <c r="IO108">
        <v>46.64</v>
      </c>
      <c r="IP108">
        <v>30393</v>
      </c>
      <c r="IQ108">
        <v>30894</v>
      </c>
      <c r="IR108">
        <v>31061</v>
      </c>
      <c r="IS108">
        <v>30845</v>
      </c>
      <c r="IT108">
        <v>30632</v>
      </c>
      <c r="IU108">
        <v>30382</v>
      </c>
      <c r="IV108">
        <v>30139</v>
      </c>
      <c r="IW108">
        <v>29887</v>
      </c>
      <c r="IX108">
        <v>29636</v>
      </c>
      <c r="IY108">
        <v>29418</v>
      </c>
      <c r="IZ108">
        <v>29212</v>
      </c>
      <c r="JA108">
        <v>29016</v>
      </c>
      <c r="JB108">
        <v>28845</v>
      </c>
      <c r="JC108">
        <v>28681</v>
      </c>
      <c r="JD108">
        <v>28563</v>
      </c>
      <c r="JE108">
        <v>28481</v>
      </c>
      <c r="JF108">
        <v>28436</v>
      </c>
      <c r="JG108">
        <v>28422</v>
      </c>
      <c r="JH108">
        <v>28430</v>
      </c>
      <c r="JI108">
        <v>28483</v>
      </c>
      <c r="JJ108">
        <v>28571</v>
      </c>
      <c r="JK108">
        <v>28662</v>
      </c>
      <c r="JL108">
        <v>28760</v>
      </c>
      <c r="JM108">
        <v>28870</v>
      </c>
      <c r="JN108">
        <v>28962</v>
      </c>
      <c r="JO108">
        <v>29029</v>
      </c>
      <c r="JP108">
        <v>29066</v>
      </c>
      <c r="JQ108">
        <v>46366</v>
      </c>
      <c r="JR108">
        <v>46221</v>
      </c>
      <c r="JS108">
        <v>46273</v>
      </c>
      <c r="JT108">
        <v>46295</v>
      </c>
      <c r="JU108">
        <v>46280</v>
      </c>
      <c r="JV108">
        <v>46215</v>
      </c>
      <c r="JW108">
        <v>46213</v>
      </c>
      <c r="JX108">
        <v>46123</v>
      </c>
      <c r="JY108">
        <v>46017</v>
      </c>
      <c r="JZ108">
        <v>45949</v>
      </c>
      <c r="KA108">
        <v>45841</v>
      </c>
      <c r="KB108">
        <v>45786</v>
      </c>
      <c r="KC108">
        <v>45741</v>
      </c>
      <c r="KD108">
        <v>45708</v>
      </c>
      <c r="KE108">
        <v>45842</v>
      </c>
      <c r="KF108">
        <v>45949</v>
      </c>
      <c r="KG108">
        <v>46234</v>
      </c>
      <c r="KH108">
        <v>46473</v>
      </c>
      <c r="KI108">
        <v>46706</v>
      </c>
      <c r="KJ108">
        <v>47008</v>
      </c>
      <c r="KK108">
        <v>47251</v>
      </c>
      <c r="KL108">
        <v>47558</v>
      </c>
      <c r="KM108">
        <v>47827</v>
      </c>
      <c r="KN108">
        <v>47958</v>
      </c>
      <c r="KO108">
        <v>48139</v>
      </c>
      <c r="KP108">
        <v>48231</v>
      </c>
      <c r="KQ108">
        <v>48265</v>
      </c>
      <c r="KR108">
        <v>13207</v>
      </c>
      <c r="KS108">
        <v>13324</v>
      </c>
      <c r="KT108">
        <v>10595</v>
      </c>
      <c r="KU108">
        <v>10646</v>
      </c>
      <c r="KV108">
        <v>10674</v>
      </c>
      <c r="KW108">
        <v>10798</v>
      </c>
      <c r="KX108">
        <v>10875</v>
      </c>
      <c r="KY108">
        <v>10958</v>
      </c>
      <c r="KZ108">
        <v>10944</v>
      </c>
      <c r="LA108">
        <v>11062</v>
      </c>
      <c r="LB108">
        <v>11033</v>
      </c>
      <c r="LC108">
        <v>8295</v>
      </c>
      <c r="LD108">
        <v>8376</v>
      </c>
      <c r="LE108">
        <v>8406</v>
      </c>
      <c r="LF108">
        <v>8459</v>
      </c>
      <c r="LG108">
        <v>8465</v>
      </c>
      <c r="LH108">
        <v>8503</v>
      </c>
      <c r="LI108">
        <v>8526</v>
      </c>
      <c r="LJ108">
        <v>8501</v>
      </c>
      <c r="LK108">
        <v>8459</v>
      </c>
      <c r="LL108">
        <v>8477</v>
      </c>
      <c r="LM108">
        <v>8374</v>
      </c>
      <c r="LN108">
        <v>8428</v>
      </c>
      <c r="LO108">
        <v>8453</v>
      </c>
      <c r="LP108">
        <v>8457</v>
      </c>
      <c r="LQ108">
        <v>8436</v>
      </c>
      <c r="LR108">
        <v>8419</v>
      </c>
    </row>
    <row r="109" spans="2:330" x14ac:dyDescent="0.35">
      <c r="B109" s="2" t="s">
        <v>112</v>
      </c>
      <c r="C109" s="1" t="s">
        <v>217</v>
      </c>
      <c r="D109" s="1" t="s">
        <v>222</v>
      </c>
      <c r="E109" s="1">
        <v>5700000</v>
      </c>
      <c r="F109" s="11">
        <v>1501537</v>
      </c>
      <c r="G109" s="11">
        <v>1610438</v>
      </c>
      <c r="H109" s="11">
        <v>1745843</v>
      </c>
      <c r="I109" s="11">
        <v>1793359</v>
      </c>
      <c r="J109" t="e">
        <v>#N/A</v>
      </c>
      <c r="K109" t="e">
        <v>#N/A</v>
      </c>
      <c r="L109" s="11">
        <v>47480</v>
      </c>
      <c r="M109" s="11">
        <v>98154</v>
      </c>
      <c r="N109" s="11">
        <v>2055795</v>
      </c>
      <c r="O109" s="11">
        <v>2063244</v>
      </c>
      <c r="P109" s="11">
        <v>2069290</v>
      </c>
      <c r="Q109" s="11">
        <v>2071803</v>
      </c>
      <c r="R109" s="11">
        <v>2072488</v>
      </c>
      <c r="S109" s="11">
        <v>2069758</v>
      </c>
      <c r="T109" s="11">
        <v>2065413</v>
      </c>
      <c r="U109" s="11">
        <v>2059198</v>
      </c>
      <c r="V109" s="11">
        <v>2050638</v>
      </c>
      <c r="W109" s="11">
        <v>2043212</v>
      </c>
      <c r="X109" s="11">
        <v>2038323</v>
      </c>
      <c r="Y109" s="11">
        <v>2027126</v>
      </c>
      <c r="Z109" s="11">
        <v>2025415</v>
      </c>
      <c r="AA109" s="11">
        <v>2024392</v>
      </c>
      <c r="AB109" s="11">
        <v>2029648</v>
      </c>
      <c r="AC109" s="11">
        <v>2057996</v>
      </c>
      <c r="AD109" s="11">
        <v>2054205</v>
      </c>
      <c r="AE109" s="11">
        <v>2054343</v>
      </c>
      <c r="AF109" s="11">
        <v>2055310</v>
      </c>
      <c r="AG109" s="11">
        <v>2055724</v>
      </c>
      <c r="AH109" s="11">
        <v>2054178</v>
      </c>
      <c r="AI109" s="11">
        <v>2057480</v>
      </c>
      <c r="AJ109" s="11">
        <v>2070052</v>
      </c>
      <c r="AK109" s="11">
        <v>2072972</v>
      </c>
      <c r="AL109" s="11">
        <v>2072861</v>
      </c>
      <c r="AM109" s="11" t="e">
        <v>#N/A</v>
      </c>
      <c r="AN109" s="22">
        <v>39.130000000000003</v>
      </c>
      <c r="AO109" s="22">
        <v>39.47</v>
      </c>
      <c r="AP109" s="22">
        <v>39.83</v>
      </c>
      <c r="AQ109" s="22">
        <v>40.229999999999997</v>
      </c>
      <c r="AR109" s="22">
        <v>40.65</v>
      </c>
      <c r="AS109" s="22">
        <v>41.11</v>
      </c>
      <c r="AT109" s="22">
        <v>41.59</v>
      </c>
      <c r="AU109" s="22">
        <v>42.06</v>
      </c>
      <c r="AV109" s="22">
        <v>42.56</v>
      </c>
      <c r="AW109" s="22">
        <v>43.02</v>
      </c>
      <c r="AX109" s="22">
        <v>43.45</v>
      </c>
      <c r="AY109" s="22">
        <v>44.13</v>
      </c>
      <c r="AZ109" s="22">
        <v>44.52</v>
      </c>
      <c r="BA109" s="22">
        <v>44.87</v>
      </c>
      <c r="BB109" s="22">
        <v>45.13</v>
      </c>
      <c r="BC109" s="22">
        <v>44.96</v>
      </c>
      <c r="BD109" s="22">
        <v>45.2</v>
      </c>
      <c r="BE109" s="22">
        <v>45.33</v>
      </c>
      <c r="BF109" s="22">
        <v>45.36</v>
      </c>
      <c r="BG109" s="22">
        <v>45.37</v>
      </c>
      <c r="BH109" s="22">
        <v>45.38</v>
      </c>
      <c r="BI109" s="22">
        <v>45.28</v>
      </c>
      <c r="BJ109" s="22">
        <v>45.16</v>
      </c>
      <c r="BK109" s="22">
        <v>45.09</v>
      </c>
      <c r="BL109" s="22">
        <v>45.09</v>
      </c>
      <c r="BM109" s="22" t="e">
        <v>#N/A</v>
      </c>
      <c r="BN109" s="11">
        <v>160736</v>
      </c>
      <c r="BO109" s="11">
        <v>158967</v>
      </c>
      <c r="BP109" s="11">
        <v>158977</v>
      </c>
      <c r="BQ109" s="11">
        <v>157270</v>
      </c>
      <c r="BR109" s="11">
        <v>156220</v>
      </c>
      <c r="BS109" s="11">
        <v>153508</v>
      </c>
      <c r="BT109" s="11">
        <v>151373</v>
      </c>
      <c r="BU109" s="11">
        <v>149219</v>
      </c>
      <c r="BV109" s="11">
        <v>147399</v>
      </c>
      <c r="BW109" s="11">
        <v>146368</v>
      </c>
      <c r="BX109" s="11">
        <v>147710</v>
      </c>
      <c r="BY109" s="11">
        <v>132054</v>
      </c>
      <c r="BZ109" s="11">
        <v>136968</v>
      </c>
      <c r="CA109" s="11">
        <v>143339</v>
      </c>
      <c r="CB109" s="11">
        <v>154065</v>
      </c>
      <c r="CC109" s="11">
        <v>188503</v>
      </c>
      <c r="CD109" s="11">
        <v>194302</v>
      </c>
      <c r="CE109" s="11">
        <v>201928</v>
      </c>
      <c r="CF109" s="11">
        <v>210134</v>
      </c>
      <c r="CG109" s="11">
        <v>216112</v>
      </c>
      <c r="CH109" s="11">
        <v>220276</v>
      </c>
      <c r="CI109" s="11">
        <v>228190</v>
      </c>
      <c r="CJ109" s="11">
        <v>250519</v>
      </c>
      <c r="CK109" s="11">
        <v>259488</v>
      </c>
      <c r="CL109" s="11">
        <v>264333</v>
      </c>
      <c r="CM109" s="11" t="e">
        <v>#N/A</v>
      </c>
      <c r="CN109" s="11">
        <v>21783</v>
      </c>
      <c r="CO109" s="11">
        <v>20701</v>
      </c>
      <c r="CP109" s="11">
        <v>20243</v>
      </c>
      <c r="CQ109" s="11">
        <v>19878</v>
      </c>
      <c r="CR109" s="11">
        <v>19358</v>
      </c>
      <c r="CS109" s="11">
        <v>18973</v>
      </c>
      <c r="CT109" s="11">
        <v>18452</v>
      </c>
      <c r="CU109" s="11">
        <v>18501</v>
      </c>
      <c r="CV109" s="11">
        <v>18019</v>
      </c>
      <c r="CW109" s="11">
        <v>17583</v>
      </c>
      <c r="CX109" s="11">
        <v>17765</v>
      </c>
      <c r="CY109" s="11">
        <v>17191</v>
      </c>
      <c r="CZ109" s="11">
        <v>17178</v>
      </c>
      <c r="DA109" s="11">
        <v>17365</v>
      </c>
      <c r="DB109" s="11">
        <v>18171</v>
      </c>
      <c r="DC109" s="11">
        <v>18827</v>
      </c>
      <c r="DD109" s="11">
        <v>20330</v>
      </c>
      <c r="DE109" s="11">
        <v>19893</v>
      </c>
      <c r="DF109" s="11">
        <v>19971</v>
      </c>
      <c r="DG109" s="11">
        <v>19946</v>
      </c>
      <c r="DH109" s="11">
        <v>20006</v>
      </c>
      <c r="DI109" s="11">
        <v>20519</v>
      </c>
      <c r="DJ109" s="11">
        <v>19389</v>
      </c>
      <c r="DK109" s="11">
        <v>18059</v>
      </c>
      <c r="DL109" s="11">
        <v>18060</v>
      </c>
      <c r="DM109" s="11" t="e">
        <v>#N/A</v>
      </c>
      <c r="DN109" s="11">
        <v>20887</v>
      </c>
      <c r="DO109" s="11">
        <v>20779</v>
      </c>
      <c r="DP109" s="11">
        <v>20686</v>
      </c>
      <c r="DQ109" s="11">
        <v>20880</v>
      </c>
      <c r="DR109" s="11">
        <v>20498</v>
      </c>
      <c r="DS109" s="11">
        <v>20392</v>
      </c>
      <c r="DT109" s="11">
        <v>20423</v>
      </c>
      <c r="DU109" s="11">
        <v>20692</v>
      </c>
      <c r="DV109" s="11">
        <v>20860</v>
      </c>
      <c r="DW109" s="11">
        <v>21286</v>
      </c>
      <c r="DX109" s="11">
        <v>21316</v>
      </c>
      <c r="DY109" s="11">
        <v>20933</v>
      </c>
      <c r="DZ109" s="11">
        <v>21684</v>
      </c>
      <c r="EA109" s="11">
        <v>22190</v>
      </c>
      <c r="EB109" s="11">
        <v>21425</v>
      </c>
      <c r="EC109" s="11">
        <v>22568</v>
      </c>
      <c r="ED109" s="11">
        <v>22759</v>
      </c>
      <c r="EE109" s="11">
        <v>22907</v>
      </c>
      <c r="EF109" s="11">
        <v>23626</v>
      </c>
      <c r="EG109" s="11">
        <v>22964</v>
      </c>
      <c r="EH109" s="11">
        <v>23623</v>
      </c>
      <c r="EI109" s="11">
        <v>24383</v>
      </c>
      <c r="EJ109" s="11">
        <v>26320</v>
      </c>
      <c r="EK109" s="11">
        <v>25265</v>
      </c>
      <c r="EL109" s="11">
        <v>24828</v>
      </c>
      <c r="EM109" s="11" t="e">
        <v>#N/A</v>
      </c>
      <c r="EN109" s="11">
        <v>101300</v>
      </c>
      <c r="EO109" s="11">
        <v>98747</v>
      </c>
      <c r="EP109" s="11">
        <v>97238</v>
      </c>
      <c r="EQ109" s="11">
        <v>99030</v>
      </c>
      <c r="ER109" s="11">
        <v>96179</v>
      </c>
      <c r="ES109" s="11">
        <v>92110</v>
      </c>
      <c r="ET109" s="11">
        <v>89251</v>
      </c>
      <c r="EU109" s="11">
        <v>91356</v>
      </c>
      <c r="EV109" s="11">
        <v>92627</v>
      </c>
      <c r="EW109" s="11">
        <v>93359</v>
      </c>
      <c r="EX109" s="11">
        <v>91392</v>
      </c>
      <c r="EY109" s="11">
        <v>98207</v>
      </c>
      <c r="EZ109" s="11">
        <v>99635</v>
      </c>
      <c r="FA109" s="11">
        <v>107980</v>
      </c>
      <c r="FB109" s="11">
        <v>113891</v>
      </c>
      <c r="FC109" s="11">
        <v>169282</v>
      </c>
      <c r="FD109" s="11">
        <v>135750</v>
      </c>
      <c r="FE109" s="11">
        <v>117438</v>
      </c>
      <c r="FF109" s="11">
        <v>122739</v>
      </c>
      <c r="FG109" s="11">
        <v>126492</v>
      </c>
      <c r="FH109" s="11">
        <v>111664</v>
      </c>
      <c r="FI109" s="11">
        <v>120428</v>
      </c>
      <c r="FJ109" s="11">
        <v>160161</v>
      </c>
      <c r="FK109" s="11">
        <v>138255</v>
      </c>
      <c r="FL109" s="11">
        <v>130964</v>
      </c>
      <c r="FM109" s="11" t="e">
        <v>#N/A</v>
      </c>
      <c r="FN109" s="11">
        <v>95021</v>
      </c>
      <c r="FO109" s="11">
        <v>91220</v>
      </c>
      <c r="FP109" s="11">
        <v>90749</v>
      </c>
      <c r="FQ109" s="11">
        <v>95515</v>
      </c>
      <c r="FR109" s="11">
        <v>94371</v>
      </c>
      <c r="FS109" s="11">
        <v>93438</v>
      </c>
      <c r="FT109" s="11">
        <v>91626</v>
      </c>
      <c r="FU109" s="11">
        <v>95378</v>
      </c>
      <c r="FV109" s="11">
        <v>98343</v>
      </c>
      <c r="FW109" s="11">
        <v>97064</v>
      </c>
      <c r="FX109" s="11">
        <v>92735</v>
      </c>
      <c r="FY109" s="11">
        <v>98639</v>
      </c>
      <c r="FZ109" s="11">
        <v>97263</v>
      </c>
      <c r="GA109" s="11">
        <v>104666</v>
      </c>
      <c r="GB109" s="11">
        <v>106102</v>
      </c>
      <c r="GC109" s="11">
        <v>137543</v>
      </c>
      <c r="GD109" s="11">
        <v>136265</v>
      </c>
      <c r="GE109" s="11">
        <v>114909</v>
      </c>
      <c r="GF109" s="11">
        <v>117752</v>
      </c>
      <c r="GG109" s="11">
        <v>122627</v>
      </c>
      <c r="GH109" s="11">
        <v>109147</v>
      </c>
      <c r="GI109" s="11">
        <v>112770</v>
      </c>
      <c r="GJ109" s="11">
        <v>125346</v>
      </c>
      <c r="GK109" s="11">
        <v>128301</v>
      </c>
      <c r="GL109" s="11">
        <v>124180</v>
      </c>
      <c r="GM109" s="11" t="e">
        <v>#N/A</v>
      </c>
      <c r="GN109">
        <v>2074585</v>
      </c>
      <c r="GO109">
        <v>2076611</v>
      </c>
      <c r="GP109">
        <v>2076968</v>
      </c>
      <c r="GQ109">
        <v>2077189</v>
      </c>
      <c r="GR109">
        <v>2077232</v>
      </c>
      <c r="GS109">
        <v>2077060</v>
      </c>
      <c r="GT109">
        <v>2076730</v>
      </c>
      <c r="GU109">
        <v>2076229</v>
      </c>
      <c r="GV109">
        <v>2075584</v>
      </c>
      <c r="GW109">
        <v>2074746</v>
      </c>
      <c r="GX109">
        <v>2073863</v>
      </c>
      <c r="GY109">
        <v>2071118</v>
      </c>
      <c r="GZ109">
        <v>2068217</v>
      </c>
      <c r="HA109">
        <v>2065037</v>
      </c>
      <c r="HB109">
        <v>2061669</v>
      </c>
      <c r="HC109">
        <v>2058043</v>
      </c>
      <c r="HD109">
        <v>2054158</v>
      </c>
      <c r="HE109">
        <v>2049993</v>
      </c>
      <c r="HF109">
        <v>2045485</v>
      </c>
      <c r="HG109">
        <v>2040685</v>
      </c>
      <c r="HH109">
        <v>2035561</v>
      </c>
      <c r="HI109">
        <v>2030235</v>
      </c>
      <c r="HJ109">
        <v>2024665</v>
      </c>
      <c r="HK109">
        <v>2018867</v>
      </c>
      <c r="HL109">
        <v>2012892</v>
      </c>
      <c r="HM109">
        <v>2006779</v>
      </c>
      <c r="HN109">
        <v>2000618</v>
      </c>
      <c r="HO109">
        <v>45.08</v>
      </c>
      <c r="HP109">
        <v>45.11</v>
      </c>
      <c r="HQ109">
        <v>45.17</v>
      </c>
      <c r="HR109">
        <v>45.24</v>
      </c>
      <c r="HS109">
        <v>45.31</v>
      </c>
      <c r="HT109">
        <v>45.38</v>
      </c>
      <c r="HU109">
        <v>45.46</v>
      </c>
      <c r="HV109">
        <v>45.56</v>
      </c>
      <c r="HW109">
        <v>45.68</v>
      </c>
      <c r="HX109">
        <v>45.82</v>
      </c>
      <c r="HY109">
        <v>45.97</v>
      </c>
      <c r="HZ109">
        <v>46.13</v>
      </c>
      <c r="IA109">
        <v>46.3</v>
      </c>
      <c r="IB109">
        <v>46.46</v>
      </c>
      <c r="IC109">
        <v>46.6</v>
      </c>
      <c r="ID109">
        <v>46.74</v>
      </c>
      <c r="IE109">
        <v>46.87</v>
      </c>
      <c r="IF109">
        <v>46.97</v>
      </c>
      <c r="IG109">
        <v>47.06</v>
      </c>
      <c r="IH109">
        <v>47.16</v>
      </c>
      <c r="II109">
        <v>47.27</v>
      </c>
      <c r="IJ109">
        <v>47.35</v>
      </c>
      <c r="IK109">
        <v>47.42</v>
      </c>
      <c r="IL109">
        <v>47.47</v>
      </c>
      <c r="IM109">
        <v>47.5</v>
      </c>
      <c r="IN109">
        <v>47.49</v>
      </c>
      <c r="IO109">
        <v>47.46</v>
      </c>
      <c r="IP109">
        <v>17875</v>
      </c>
      <c r="IQ109">
        <v>18310</v>
      </c>
      <c r="IR109">
        <v>18459</v>
      </c>
      <c r="IS109">
        <v>18368</v>
      </c>
      <c r="IT109">
        <v>18254</v>
      </c>
      <c r="IU109">
        <v>18134</v>
      </c>
      <c r="IV109">
        <v>17998</v>
      </c>
      <c r="IW109">
        <v>17882</v>
      </c>
      <c r="IX109">
        <v>17742</v>
      </c>
      <c r="IY109">
        <v>17616</v>
      </c>
      <c r="IZ109">
        <v>17492</v>
      </c>
      <c r="JA109">
        <v>17368</v>
      </c>
      <c r="JB109">
        <v>17256</v>
      </c>
      <c r="JC109">
        <v>17141</v>
      </c>
      <c r="JD109">
        <v>17065</v>
      </c>
      <c r="JE109">
        <v>17008</v>
      </c>
      <c r="JF109">
        <v>16956</v>
      </c>
      <c r="JG109">
        <v>16927</v>
      </c>
      <c r="JH109">
        <v>16923</v>
      </c>
      <c r="JI109">
        <v>16938</v>
      </c>
      <c r="JJ109">
        <v>16954</v>
      </c>
      <c r="JK109">
        <v>16991</v>
      </c>
      <c r="JL109">
        <v>17021</v>
      </c>
      <c r="JM109">
        <v>17071</v>
      </c>
      <c r="JN109">
        <v>17099</v>
      </c>
      <c r="JO109">
        <v>17118</v>
      </c>
      <c r="JP109">
        <v>17113</v>
      </c>
      <c r="JQ109">
        <v>24189</v>
      </c>
      <c r="JR109">
        <v>24212</v>
      </c>
      <c r="JS109">
        <v>24263</v>
      </c>
      <c r="JT109">
        <v>24328</v>
      </c>
      <c r="JU109">
        <v>24432</v>
      </c>
      <c r="JV109">
        <v>24532</v>
      </c>
      <c r="JW109">
        <v>24599</v>
      </c>
      <c r="JX109">
        <v>24670</v>
      </c>
      <c r="JY109">
        <v>24663</v>
      </c>
      <c r="JZ109">
        <v>24693</v>
      </c>
      <c r="KA109">
        <v>24639</v>
      </c>
      <c r="KB109">
        <v>24663</v>
      </c>
      <c r="KC109">
        <v>24761</v>
      </c>
      <c r="KD109">
        <v>24882</v>
      </c>
      <c r="KE109">
        <v>25014</v>
      </c>
      <c r="KF109">
        <v>25214</v>
      </c>
      <c r="KG109">
        <v>25423</v>
      </c>
      <c r="KH109">
        <v>25682</v>
      </c>
      <c r="KI109">
        <v>25986</v>
      </c>
      <c r="KJ109">
        <v>26294</v>
      </c>
      <c r="KK109">
        <v>26658</v>
      </c>
      <c r="KL109">
        <v>26948</v>
      </c>
      <c r="KM109">
        <v>27257</v>
      </c>
      <c r="KN109">
        <v>27536</v>
      </c>
      <c r="KO109">
        <v>27750</v>
      </c>
      <c r="KP109">
        <v>27933</v>
      </c>
      <c r="KQ109">
        <v>28039</v>
      </c>
      <c r="KR109">
        <v>7927</v>
      </c>
      <c r="KS109">
        <v>7928</v>
      </c>
      <c r="KT109">
        <v>6161</v>
      </c>
      <c r="KU109">
        <v>6181</v>
      </c>
      <c r="KV109">
        <v>6221</v>
      </c>
      <c r="KW109">
        <v>6226</v>
      </c>
      <c r="KX109">
        <v>6271</v>
      </c>
      <c r="KY109">
        <v>6287</v>
      </c>
      <c r="KZ109">
        <v>6276</v>
      </c>
      <c r="LA109">
        <v>6239</v>
      </c>
      <c r="LB109">
        <v>6264</v>
      </c>
      <c r="LC109">
        <v>4550</v>
      </c>
      <c r="LD109">
        <v>4604</v>
      </c>
      <c r="LE109">
        <v>4561</v>
      </c>
      <c r="LF109">
        <v>4581</v>
      </c>
      <c r="LG109">
        <v>4580</v>
      </c>
      <c r="LH109">
        <v>4582</v>
      </c>
      <c r="LI109">
        <v>4590</v>
      </c>
      <c r="LJ109">
        <v>4555</v>
      </c>
      <c r="LK109">
        <v>4556</v>
      </c>
      <c r="LL109">
        <v>4580</v>
      </c>
      <c r="LM109">
        <v>4631</v>
      </c>
      <c r="LN109">
        <v>4666</v>
      </c>
      <c r="LO109">
        <v>4667</v>
      </c>
      <c r="LP109">
        <v>4676</v>
      </c>
      <c r="LQ109">
        <v>4702</v>
      </c>
      <c r="LR109">
        <v>4765</v>
      </c>
    </row>
    <row r="110" spans="2:330" x14ac:dyDescent="0.35">
      <c r="B110" s="2" t="s">
        <v>113</v>
      </c>
      <c r="C110" s="1" t="s">
        <v>218</v>
      </c>
      <c r="D110" s="1" t="s">
        <v>220</v>
      </c>
      <c r="E110" s="1">
        <v>5100000</v>
      </c>
      <c r="F110" s="11">
        <v>4135399</v>
      </c>
      <c r="G110" s="11">
        <v>5161836</v>
      </c>
      <c r="H110" s="11">
        <v>5367932</v>
      </c>
      <c r="I110" s="11">
        <v>5068126</v>
      </c>
      <c r="J110" t="e">
        <v>#N/A</v>
      </c>
      <c r="K110" t="e">
        <v>#N/A</v>
      </c>
      <c r="L110" s="11">
        <v>272919</v>
      </c>
      <c r="M110" s="11">
        <v>441915</v>
      </c>
      <c r="N110" s="11">
        <v>5254317</v>
      </c>
      <c r="O110" s="11">
        <v>5255328</v>
      </c>
      <c r="P110" s="11">
        <v>5249280</v>
      </c>
      <c r="Q110" s="11">
        <v>5245132</v>
      </c>
      <c r="R110" s="11">
        <v>5237855</v>
      </c>
      <c r="S110" s="11">
        <v>5226648</v>
      </c>
      <c r="T110" s="11">
        <v>5217129</v>
      </c>
      <c r="U110" s="11">
        <v>5208288</v>
      </c>
      <c r="V110" s="11">
        <v>5191042</v>
      </c>
      <c r="W110" s="11">
        <v>5172839</v>
      </c>
      <c r="X110" s="11">
        <v>5161782</v>
      </c>
      <c r="Y110" s="11">
        <v>5077103</v>
      </c>
      <c r="Z110" s="11">
        <v>5081061</v>
      </c>
      <c r="AA110" s="11">
        <v>5088748</v>
      </c>
      <c r="AB110" s="11">
        <v>5108290</v>
      </c>
      <c r="AC110" s="11">
        <v>5173623</v>
      </c>
      <c r="AD110" s="11">
        <v>5190790</v>
      </c>
      <c r="AE110" s="11">
        <v>5198820</v>
      </c>
      <c r="AF110" s="11">
        <v>5202321</v>
      </c>
      <c r="AG110" s="11">
        <v>5207457</v>
      </c>
      <c r="AH110" s="11">
        <v>5200090</v>
      </c>
      <c r="AI110" s="11">
        <v>5197679</v>
      </c>
      <c r="AJ110" s="11">
        <v>5222540</v>
      </c>
      <c r="AK110" s="11">
        <v>5238909</v>
      </c>
      <c r="AL110" s="11">
        <v>5244379</v>
      </c>
      <c r="AM110" s="11" t="e">
        <v>#N/A</v>
      </c>
      <c r="AN110" s="22">
        <v>41.21</v>
      </c>
      <c r="AO110" s="22">
        <v>41.52</v>
      </c>
      <c r="AP110" s="22">
        <v>41.85</v>
      </c>
      <c r="AQ110" s="22">
        <v>42.18</v>
      </c>
      <c r="AR110" s="22">
        <v>42.54</v>
      </c>
      <c r="AS110" s="22">
        <v>42.92</v>
      </c>
      <c r="AT110" s="22">
        <v>43.33</v>
      </c>
      <c r="AU110" s="22">
        <v>43.73</v>
      </c>
      <c r="AV110" s="22">
        <v>44.14</v>
      </c>
      <c r="AW110" s="22">
        <v>44.54</v>
      </c>
      <c r="AX110" s="22">
        <v>44.92</v>
      </c>
      <c r="AY110" s="22">
        <v>45.44</v>
      </c>
      <c r="AZ110" s="22">
        <v>45.76</v>
      </c>
      <c r="BA110" s="22">
        <v>46.02</v>
      </c>
      <c r="BB110" s="22">
        <v>46.22</v>
      </c>
      <c r="BC110" s="22">
        <v>46.11</v>
      </c>
      <c r="BD110" s="22">
        <v>46.14</v>
      </c>
      <c r="BE110" s="22">
        <v>46.2</v>
      </c>
      <c r="BF110" s="22">
        <v>46.18</v>
      </c>
      <c r="BG110" s="22">
        <v>46.08</v>
      </c>
      <c r="BH110" s="22">
        <v>45.99</v>
      </c>
      <c r="BI110" s="22">
        <v>45.79</v>
      </c>
      <c r="BJ110" s="22">
        <v>45.56</v>
      </c>
      <c r="BK110" s="22">
        <v>45.32</v>
      </c>
      <c r="BL110" s="22">
        <v>45.19</v>
      </c>
      <c r="BM110" s="22" t="e">
        <v>#N/A</v>
      </c>
      <c r="BN110" s="11">
        <v>653193</v>
      </c>
      <c r="BO110" s="11">
        <v>649480</v>
      </c>
      <c r="BP110" s="11">
        <v>646428</v>
      </c>
      <c r="BQ110" s="11">
        <v>644045</v>
      </c>
      <c r="BR110" s="11">
        <v>640781</v>
      </c>
      <c r="BS110" s="11">
        <v>638350</v>
      </c>
      <c r="BT110" s="11">
        <v>636369</v>
      </c>
      <c r="BU110" s="11">
        <v>636727</v>
      </c>
      <c r="BV110" s="11">
        <v>633741</v>
      </c>
      <c r="BW110" s="11">
        <v>631318</v>
      </c>
      <c r="BX110" s="11">
        <v>635081</v>
      </c>
      <c r="BY110" s="11">
        <v>555974</v>
      </c>
      <c r="BZ110" s="11">
        <v>572397</v>
      </c>
      <c r="CA110" s="11">
        <v>596129</v>
      </c>
      <c r="CB110" s="11">
        <v>628593</v>
      </c>
      <c r="CC110" s="11">
        <v>708001</v>
      </c>
      <c r="CD110" s="11">
        <v>750740</v>
      </c>
      <c r="CE110" s="11">
        <v>779679</v>
      </c>
      <c r="CF110" s="11">
        <v>804768</v>
      </c>
      <c r="CG110" s="11">
        <v>828434</v>
      </c>
      <c r="CH110" s="11">
        <v>843479</v>
      </c>
      <c r="CI110" s="11">
        <v>863298</v>
      </c>
      <c r="CJ110" s="11">
        <v>912737</v>
      </c>
      <c r="CK110" s="11">
        <v>949770</v>
      </c>
      <c r="CL110" s="11">
        <v>969129</v>
      </c>
      <c r="CM110" s="11" t="e">
        <v>#N/A</v>
      </c>
      <c r="CN110" s="11">
        <v>47921</v>
      </c>
      <c r="CO110" s="11">
        <v>46248</v>
      </c>
      <c r="CP110" s="11">
        <v>45365</v>
      </c>
      <c r="CQ110" s="11">
        <v>44109</v>
      </c>
      <c r="CR110" s="11">
        <v>44302</v>
      </c>
      <c r="CS110" s="11">
        <v>43063</v>
      </c>
      <c r="CT110" s="11">
        <v>42545</v>
      </c>
      <c r="CU110" s="11">
        <v>42680</v>
      </c>
      <c r="CV110" s="11">
        <v>42627</v>
      </c>
      <c r="CW110" s="11">
        <v>41177</v>
      </c>
      <c r="CX110" s="11">
        <v>42010</v>
      </c>
      <c r="CY110" s="11">
        <v>40792</v>
      </c>
      <c r="CZ110" s="11">
        <v>41828</v>
      </c>
      <c r="DA110" s="11">
        <v>42042</v>
      </c>
      <c r="DB110" s="11">
        <v>44577</v>
      </c>
      <c r="DC110" s="11">
        <v>46234</v>
      </c>
      <c r="DD110" s="11">
        <v>50521</v>
      </c>
      <c r="DE110" s="11">
        <v>50135</v>
      </c>
      <c r="DF110" s="11">
        <v>50241</v>
      </c>
      <c r="DG110" s="11">
        <v>49281</v>
      </c>
      <c r="DH110" s="11">
        <v>49004</v>
      </c>
      <c r="DI110" s="11">
        <v>50464</v>
      </c>
      <c r="DJ110" s="11">
        <v>47217</v>
      </c>
      <c r="DK110" s="11">
        <v>45040</v>
      </c>
      <c r="DL110" s="11">
        <v>44050</v>
      </c>
      <c r="DM110" s="11" t="e">
        <v>#N/A</v>
      </c>
      <c r="DN110" s="11">
        <v>57866</v>
      </c>
      <c r="DO110" s="11">
        <v>57079</v>
      </c>
      <c r="DP110" s="11">
        <v>57960</v>
      </c>
      <c r="DQ110" s="11">
        <v>59276</v>
      </c>
      <c r="DR110" s="11">
        <v>56643</v>
      </c>
      <c r="DS110" s="11">
        <v>57333</v>
      </c>
      <c r="DT110" s="11">
        <v>56284</v>
      </c>
      <c r="DU110" s="11">
        <v>56254</v>
      </c>
      <c r="DV110" s="11">
        <v>57755</v>
      </c>
      <c r="DW110" s="11">
        <v>58202</v>
      </c>
      <c r="DX110" s="11">
        <v>58786</v>
      </c>
      <c r="DY110" s="11">
        <v>57341</v>
      </c>
      <c r="DZ110" s="11">
        <v>58768</v>
      </c>
      <c r="EA110" s="11">
        <v>60938</v>
      </c>
      <c r="EB110" s="11">
        <v>58212</v>
      </c>
      <c r="EC110" s="11">
        <v>61986</v>
      </c>
      <c r="ED110" s="11">
        <v>60889</v>
      </c>
      <c r="EE110" s="11">
        <v>61762</v>
      </c>
      <c r="EF110" s="11">
        <v>63617</v>
      </c>
      <c r="EG110" s="11">
        <v>61920</v>
      </c>
      <c r="EH110" s="11">
        <v>65021</v>
      </c>
      <c r="EI110" s="11">
        <v>66450</v>
      </c>
      <c r="EJ110" s="11">
        <v>70809</v>
      </c>
      <c r="EK110" s="11">
        <v>68372</v>
      </c>
      <c r="EL110" s="11">
        <v>66221</v>
      </c>
      <c r="EM110" s="11" t="e">
        <v>#N/A</v>
      </c>
      <c r="EN110" s="11">
        <v>215620</v>
      </c>
      <c r="EO110" s="11">
        <v>220375</v>
      </c>
      <c r="EP110" s="11">
        <v>216233</v>
      </c>
      <c r="EQ110" s="11">
        <v>220778</v>
      </c>
      <c r="ER110" s="11">
        <v>215279</v>
      </c>
      <c r="ES110" s="11">
        <v>211642</v>
      </c>
      <c r="ET110" s="11">
        <v>209334</v>
      </c>
      <c r="EU110" s="11">
        <v>217649</v>
      </c>
      <c r="EV110" s="11">
        <v>217841</v>
      </c>
      <c r="EW110" s="11">
        <v>223468</v>
      </c>
      <c r="EX110" s="11">
        <v>224560</v>
      </c>
      <c r="EY110" s="11">
        <v>241406</v>
      </c>
      <c r="EZ110" s="11">
        <v>249228</v>
      </c>
      <c r="FA110" s="11">
        <v>267358</v>
      </c>
      <c r="FB110" s="11">
        <v>284296</v>
      </c>
      <c r="FC110" s="11">
        <v>362084</v>
      </c>
      <c r="FD110" s="11">
        <v>340249</v>
      </c>
      <c r="FE110" s="11">
        <v>294059</v>
      </c>
      <c r="FF110" s="11">
        <v>298268</v>
      </c>
      <c r="FG110" s="11">
        <v>294623</v>
      </c>
      <c r="FH110" s="11">
        <v>254719</v>
      </c>
      <c r="FI110" s="11">
        <v>270425</v>
      </c>
      <c r="FJ110" s="11">
        <v>359929</v>
      </c>
      <c r="FK110" s="11">
        <v>324729</v>
      </c>
      <c r="FL110" s="11">
        <v>299350</v>
      </c>
      <c r="FM110" s="11" t="e">
        <v>#N/A</v>
      </c>
      <c r="FN110" s="11">
        <v>215826</v>
      </c>
      <c r="FO110" s="11">
        <v>208533</v>
      </c>
      <c r="FP110" s="11">
        <v>209686</v>
      </c>
      <c r="FQ110" s="11">
        <v>209759</v>
      </c>
      <c r="FR110" s="11">
        <v>210268</v>
      </c>
      <c r="FS110" s="11">
        <v>208625</v>
      </c>
      <c r="FT110" s="11">
        <v>205126</v>
      </c>
      <c r="FU110" s="11">
        <v>212930</v>
      </c>
      <c r="FV110" s="11">
        <v>219981</v>
      </c>
      <c r="FW110" s="11">
        <v>224669</v>
      </c>
      <c r="FX110" s="11">
        <v>218854</v>
      </c>
      <c r="FY110" s="11">
        <v>229219</v>
      </c>
      <c r="FZ110" s="11">
        <v>229186</v>
      </c>
      <c r="GA110" s="11">
        <v>242184</v>
      </c>
      <c r="GB110" s="11">
        <v>252775</v>
      </c>
      <c r="GC110" s="11">
        <v>283444</v>
      </c>
      <c r="GD110" s="11">
        <v>310904</v>
      </c>
      <c r="GE110" s="11">
        <v>274894</v>
      </c>
      <c r="GF110" s="11">
        <v>282354</v>
      </c>
      <c r="GG110" s="11">
        <v>278011</v>
      </c>
      <c r="GH110" s="11">
        <v>246049</v>
      </c>
      <c r="GI110" s="11">
        <v>257366</v>
      </c>
      <c r="GJ110" s="11">
        <v>272985</v>
      </c>
      <c r="GK110" s="11">
        <v>284980</v>
      </c>
      <c r="GL110" s="11">
        <v>272368</v>
      </c>
      <c r="GM110" s="11" t="e">
        <v>#N/A</v>
      </c>
      <c r="GN110">
        <v>5244673</v>
      </c>
      <c r="GO110">
        <v>5251259</v>
      </c>
      <c r="GP110">
        <v>5252995</v>
      </c>
      <c r="GQ110">
        <v>5254330</v>
      </c>
      <c r="GR110">
        <v>5255299</v>
      </c>
      <c r="GS110">
        <v>5255886</v>
      </c>
      <c r="GT110">
        <v>5256021</v>
      </c>
      <c r="GU110">
        <v>5256005</v>
      </c>
      <c r="GV110">
        <v>5255754</v>
      </c>
      <c r="GW110">
        <v>5255311</v>
      </c>
      <c r="GX110">
        <v>5254860</v>
      </c>
      <c r="GY110">
        <v>5249159</v>
      </c>
      <c r="GZ110">
        <v>5243366</v>
      </c>
      <c r="HA110">
        <v>5237435</v>
      </c>
      <c r="HB110">
        <v>5231362</v>
      </c>
      <c r="HC110">
        <v>5225087</v>
      </c>
      <c r="HD110">
        <v>5218482</v>
      </c>
      <c r="HE110">
        <v>5211646</v>
      </c>
      <c r="HF110">
        <v>5204519</v>
      </c>
      <c r="HG110">
        <v>5197230</v>
      </c>
      <c r="HH110">
        <v>5189659</v>
      </c>
      <c r="HI110">
        <v>5181795</v>
      </c>
      <c r="HJ110">
        <v>5173705</v>
      </c>
      <c r="HK110">
        <v>5165441</v>
      </c>
      <c r="HL110">
        <v>5156925</v>
      </c>
      <c r="HM110">
        <v>5148295</v>
      </c>
      <c r="HN110">
        <v>5139471</v>
      </c>
      <c r="HO110">
        <v>45.2</v>
      </c>
      <c r="HP110">
        <v>45.13</v>
      </c>
      <c r="HQ110">
        <v>45.09</v>
      </c>
      <c r="HR110">
        <v>45.07</v>
      </c>
      <c r="HS110">
        <v>45.04</v>
      </c>
      <c r="HT110">
        <v>45.01</v>
      </c>
      <c r="HU110">
        <v>45</v>
      </c>
      <c r="HV110">
        <v>45.03</v>
      </c>
      <c r="HW110">
        <v>45.09</v>
      </c>
      <c r="HX110">
        <v>45.17</v>
      </c>
      <c r="HY110">
        <v>45.25</v>
      </c>
      <c r="HZ110">
        <v>45.38</v>
      </c>
      <c r="IA110">
        <v>45.5</v>
      </c>
      <c r="IB110">
        <v>45.6</v>
      </c>
      <c r="IC110">
        <v>45.7</v>
      </c>
      <c r="ID110">
        <v>45.79</v>
      </c>
      <c r="IE110">
        <v>45.85</v>
      </c>
      <c r="IF110">
        <v>45.91</v>
      </c>
      <c r="IG110">
        <v>45.99</v>
      </c>
      <c r="IH110">
        <v>46.07</v>
      </c>
      <c r="II110">
        <v>46.14</v>
      </c>
      <c r="IJ110">
        <v>46.18</v>
      </c>
      <c r="IK110">
        <v>46.21</v>
      </c>
      <c r="IL110">
        <v>46.22</v>
      </c>
      <c r="IM110">
        <v>46.19</v>
      </c>
      <c r="IN110">
        <v>46.15</v>
      </c>
      <c r="IO110">
        <v>46.12</v>
      </c>
      <c r="IP110">
        <v>44921</v>
      </c>
      <c r="IQ110">
        <v>45753</v>
      </c>
      <c r="IR110">
        <v>46102</v>
      </c>
      <c r="IS110">
        <v>45906</v>
      </c>
      <c r="IT110">
        <v>45704</v>
      </c>
      <c r="IU110">
        <v>45483</v>
      </c>
      <c r="IV110">
        <v>45240</v>
      </c>
      <c r="IW110">
        <v>45027</v>
      </c>
      <c r="IX110">
        <v>44796</v>
      </c>
      <c r="IY110">
        <v>44583</v>
      </c>
      <c r="IZ110">
        <v>44406</v>
      </c>
      <c r="JA110">
        <v>44213</v>
      </c>
      <c r="JB110">
        <v>44024</v>
      </c>
      <c r="JC110">
        <v>43878</v>
      </c>
      <c r="JD110">
        <v>43770</v>
      </c>
      <c r="JE110">
        <v>43681</v>
      </c>
      <c r="JF110">
        <v>43648</v>
      </c>
      <c r="JG110">
        <v>43646</v>
      </c>
      <c r="JH110">
        <v>43684</v>
      </c>
      <c r="JI110">
        <v>43748</v>
      </c>
      <c r="JJ110">
        <v>43844</v>
      </c>
      <c r="JK110">
        <v>43981</v>
      </c>
      <c r="JL110">
        <v>44121</v>
      </c>
      <c r="JM110">
        <v>44261</v>
      </c>
      <c r="JN110">
        <v>44375</v>
      </c>
      <c r="JO110">
        <v>44466</v>
      </c>
      <c r="JP110">
        <v>44514</v>
      </c>
      <c r="JQ110">
        <v>66124</v>
      </c>
      <c r="JR110">
        <v>66124</v>
      </c>
      <c r="JS110">
        <v>66249</v>
      </c>
      <c r="JT110">
        <v>66383</v>
      </c>
      <c r="JU110">
        <v>66476</v>
      </c>
      <c r="JV110">
        <v>66574</v>
      </c>
      <c r="JW110">
        <v>66636</v>
      </c>
      <c r="JX110">
        <v>66544</v>
      </c>
      <c r="JY110">
        <v>66380</v>
      </c>
      <c r="JZ110">
        <v>66270</v>
      </c>
      <c r="KA110">
        <v>66040</v>
      </c>
      <c r="KB110">
        <v>65942</v>
      </c>
      <c r="KC110">
        <v>65785</v>
      </c>
      <c r="KD110">
        <v>65773</v>
      </c>
      <c r="KE110">
        <v>65800</v>
      </c>
      <c r="KF110">
        <v>65908</v>
      </c>
      <c r="KG110">
        <v>66212</v>
      </c>
      <c r="KH110">
        <v>66477</v>
      </c>
      <c r="KI110">
        <v>66862</v>
      </c>
      <c r="KJ110">
        <v>67159</v>
      </c>
      <c r="KK110">
        <v>67588</v>
      </c>
      <c r="KL110">
        <v>67971</v>
      </c>
      <c r="KM110">
        <v>68390</v>
      </c>
      <c r="KN110">
        <v>68709</v>
      </c>
      <c r="KO110">
        <v>69000</v>
      </c>
      <c r="KP110">
        <v>69193</v>
      </c>
      <c r="KQ110">
        <v>69381</v>
      </c>
      <c r="KR110">
        <v>26967</v>
      </c>
      <c r="KS110">
        <v>26957</v>
      </c>
      <c r="KT110">
        <v>21883</v>
      </c>
      <c r="KU110">
        <v>21812</v>
      </c>
      <c r="KV110">
        <v>21741</v>
      </c>
      <c r="KW110">
        <v>21678</v>
      </c>
      <c r="KX110">
        <v>21531</v>
      </c>
      <c r="KY110">
        <v>21501</v>
      </c>
      <c r="KZ110">
        <v>21333</v>
      </c>
      <c r="LA110">
        <v>21244</v>
      </c>
      <c r="LB110">
        <v>21183</v>
      </c>
      <c r="LC110">
        <v>16028</v>
      </c>
      <c r="LD110">
        <v>15968</v>
      </c>
      <c r="LE110">
        <v>15964</v>
      </c>
      <c r="LF110">
        <v>15957</v>
      </c>
      <c r="LG110">
        <v>15952</v>
      </c>
      <c r="LH110">
        <v>15959</v>
      </c>
      <c r="LI110">
        <v>15995</v>
      </c>
      <c r="LJ110">
        <v>16051</v>
      </c>
      <c r="LK110">
        <v>16122</v>
      </c>
      <c r="LL110">
        <v>16173</v>
      </c>
      <c r="LM110">
        <v>16126</v>
      </c>
      <c r="LN110">
        <v>16179</v>
      </c>
      <c r="LO110">
        <v>16184</v>
      </c>
      <c r="LP110">
        <v>16109</v>
      </c>
      <c r="LQ110">
        <v>16097</v>
      </c>
      <c r="LR110">
        <v>16043</v>
      </c>
    </row>
    <row r="111" spans="2:330" x14ac:dyDescent="0.35">
      <c r="B111" s="2" t="s">
        <v>114</v>
      </c>
      <c r="C111" s="1" t="s">
        <v>219</v>
      </c>
      <c r="D111" s="1" t="s">
        <v>221</v>
      </c>
      <c r="E111" s="1">
        <v>5300000</v>
      </c>
      <c r="F111" s="11">
        <v>2618280</v>
      </c>
      <c r="G111" s="11">
        <v>3285663</v>
      </c>
      <c r="H111" s="11">
        <v>3688885</v>
      </c>
      <c r="I111" s="11">
        <v>3856102</v>
      </c>
      <c r="J111" t="e">
        <v>#N/A</v>
      </c>
      <c r="K111" t="e">
        <v>#N/A</v>
      </c>
      <c r="L111" s="11">
        <v>185933</v>
      </c>
      <c r="M111" s="11">
        <v>337019</v>
      </c>
      <c r="N111" s="11">
        <v>4281548</v>
      </c>
      <c r="O111" s="11">
        <v>4309953</v>
      </c>
      <c r="P111" s="11">
        <v>4331419</v>
      </c>
      <c r="Q111" s="11">
        <v>4350368</v>
      </c>
      <c r="R111" s="11">
        <v>4363797</v>
      </c>
      <c r="S111" s="11">
        <v>4378622</v>
      </c>
      <c r="T111" s="11">
        <v>4384669</v>
      </c>
      <c r="U111" s="11">
        <v>4391062</v>
      </c>
      <c r="V111" s="11">
        <v>4386271</v>
      </c>
      <c r="W111" s="11">
        <v>4383044</v>
      </c>
      <c r="X111" s="11">
        <v>4392747</v>
      </c>
      <c r="Y111" s="11">
        <v>4299064</v>
      </c>
      <c r="Z111" s="11">
        <v>4315912</v>
      </c>
      <c r="AA111" s="11">
        <v>4333015</v>
      </c>
      <c r="AB111" s="11">
        <v>4361724</v>
      </c>
      <c r="AC111" s="11">
        <v>4422371</v>
      </c>
      <c r="AD111" s="11">
        <v>4439416</v>
      </c>
      <c r="AE111" s="11">
        <v>4454228</v>
      </c>
      <c r="AF111" s="11">
        <v>4468904</v>
      </c>
      <c r="AG111" s="11">
        <v>4478847</v>
      </c>
      <c r="AH111" s="11">
        <v>4475530</v>
      </c>
      <c r="AI111" s="11">
        <v>4472956</v>
      </c>
      <c r="AJ111" s="11">
        <v>4461422</v>
      </c>
      <c r="AK111" s="11">
        <v>4478118</v>
      </c>
      <c r="AL111" s="11">
        <v>4486282</v>
      </c>
      <c r="AM111" s="11" t="e">
        <v>#N/A</v>
      </c>
      <c r="AN111" s="22">
        <v>39.72</v>
      </c>
      <c r="AO111" s="22">
        <v>40.01</v>
      </c>
      <c r="AP111" s="22">
        <v>40.340000000000003</v>
      </c>
      <c r="AQ111" s="22">
        <v>40.68</v>
      </c>
      <c r="AR111" s="22">
        <v>41.09</v>
      </c>
      <c r="AS111" s="22">
        <v>41.48</v>
      </c>
      <c r="AT111" s="22">
        <v>41.93</v>
      </c>
      <c r="AU111" s="22">
        <v>42.36</v>
      </c>
      <c r="AV111" s="22">
        <v>42.82</v>
      </c>
      <c r="AW111" s="22">
        <v>43.24</v>
      </c>
      <c r="AX111" s="22">
        <v>43.61</v>
      </c>
      <c r="AY111" s="22">
        <v>43.92</v>
      </c>
      <c r="AZ111" s="22">
        <v>44.24</v>
      </c>
      <c r="BA111" s="22">
        <v>44.49</v>
      </c>
      <c r="BB111" s="22">
        <v>44.65</v>
      </c>
      <c r="BC111" s="22">
        <v>44.49</v>
      </c>
      <c r="BD111" s="22">
        <v>44.54</v>
      </c>
      <c r="BE111" s="22">
        <v>44.53</v>
      </c>
      <c r="BF111" s="22">
        <v>44.44</v>
      </c>
      <c r="BG111" s="22">
        <v>44.39</v>
      </c>
      <c r="BH111" s="22">
        <v>44.43</v>
      </c>
      <c r="BI111" s="22">
        <v>44.39</v>
      </c>
      <c r="BJ111" s="22">
        <v>44.4</v>
      </c>
      <c r="BK111" s="22">
        <v>44.29</v>
      </c>
      <c r="BL111" s="22">
        <v>44.3</v>
      </c>
      <c r="BM111" s="22" t="e">
        <v>#N/A</v>
      </c>
      <c r="BN111" s="11">
        <v>538485</v>
      </c>
      <c r="BO111" s="11">
        <v>537515</v>
      </c>
      <c r="BP111" s="11">
        <v>534069</v>
      </c>
      <c r="BQ111" s="11">
        <v>529522</v>
      </c>
      <c r="BR111" s="11">
        <v>524079</v>
      </c>
      <c r="BS111" s="11">
        <v>517512</v>
      </c>
      <c r="BT111" s="11">
        <v>514269</v>
      </c>
      <c r="BU111" s="11">
        <v>513469</v>
      </c>
      <c r="BV111" s="11">
        <v>504481</v>
      </c>
      <c r="BW111" s="11">
        <v>496456</v>
      </c>
      <c r="BX111" s="11">
        <v>498148</v>
      </c>
      <c r="BY111" s="11">
        <v>446295</v>
      </c>
      <c r="BZ111" s="11">
        <v>459960</v>
      </c>
      <c r="CA111" s="11">
        <v>475009</v>
      </c>
      <c r="CB111" s="11">
        <v>500508</v>
      </c>
      <c r="CC111" s="11">
        <v>560252</v>
      </c>
      <c r="CD111" s="11">
        <v>581972</v>
      </c>
      <c r="CE111" s="11">
        <v>601233</v>
      </c>
      <c r="CF111" s="11">
        <v>618973</v>
      </c>
      <c r="CG111" s="11">
        <v>630602</v>
      </c>
      <c r="CH111" s="11">
        <v>632476</v>
      </c>
      <c r="CI111" s="11">
        <v>638715</v>
      </c>
      <c r="CJ111" s="11">
        <v>664957</v>
      </c>
      <c r="CK111" s="11">
        <v>692252</v>
      </c>
      <c r="CL111" s="11">
        <v>704145</v>
      </c>
      <c r="CM111" s="11" t="e">
        <v>#N/A</v>
      </c>
      <c r="CN111" s="11">
        <v>42487</v>
      </c>
      <c r="CO111" s="11">
        <v>40816</v>
      </c>
      <c r="CP111" s="11">
        <v>40097</v>
      </c>
      <c r="CQ111" s="11">
        <v>39667</v>
      </c>
      <c r="CR111" s="11">
        <v>38981</v>
      </c>
      <c r="CS111" s="11">
        <v>38236</v>
      </c>
      <c r="CT111" s="11">
        <v>37532</v>
      </c>
      <c r="CU111" s="11">
        <v>38148</v>
      </c>
      <c r="CV111" s="11">
        <v>38213</v>
      </c>
      <c r="CW111" s="11">
        <v>36972</v>
      </c>
      <c r="CX111" s="11">
        <v>38097</v>
      </c>
      <c r="CY111" s="11">
        <v>37195</v>
      </c>
      <c r="CZ111" s="11">
        <v>37738</v>
      </c>
      <c r="DA111" s="11">
        <v>37690</v>
      </c>
      <c r="DB111" s="11">
        <v>40159</v>
      </c>
      <c r="DC111" s="11">
        <v>41265</v>
      </c>
      <c r="DD111" s="11">
        <v>44228</v>
      </c>
      <c r="DE111" s="11">
        <v>43294</v>
      </c>
      <c r="DF111" s="11">
        <v>44109</v>
      </c>
      <c r="DG111" s="11">
        <v>42997</v>
      </c>
      <c r="DH111" s="11">
        <v>42570</v>
      </c>
      <c r="DI111" s="11">
        <v>44016</v>
      </c>
      <c r="DJ111" s="11">
        <v>40815</v>
      </c>
      <c r="DK111" s="11">
        <v>38258</v>
      </c>
      <c r="DL111" s="11">
        <v>37658</v>
      </c>
      <c r="DM111" s="11" t="e">
        <v>#N/A</v>
      </c>
      <c r="DN111" s="11">
        <v>41542</v>
      </c>
      <c r="DO111" s="11">
        <v>40890</v>
      </c>
      <c r="DP111" s="11">
        <v>42320</v>
      </c>
      <c r="DQ111" s="11">
        <v>42329</v>
      </c>
      <c r="DR111" s="11">
        <v>41138</v>
      </c>
      <c r="DS111" s="11">
        <v>41542</v>
      </c>
      <c r="DT111" s="11">
        <v>40875</v>
      </c>
      <c r="DU111" s="11">
        <v>41401</v>
      </c>
      <c r="DV111" s="11">
        <v>42093</v>
      </c>
      <c r="DW111" s="11">
        <v>42995</v>
      </c>
      <c r="DX111" s="11">
        <v>43019</v>
      </c>
      <c r="DY111" s="11">
        <v>42202</v>
      </c>
      <c r="DZ111" s="11">
        <v>43785</v>
      </c>
      <c r="EA111" s="11">
        <v>45268</v>
      </c>
      <c r="EB111" s="11">
        <v>43986</v>
      </c>
      <c r="EC111" s="11">
        <v>46402</v>
      </c>
      <c r="ED111" s="11">
        <v>45797</v>
      </c>
      <c r="EE111" s="11">
        <v>46789</v>
      </c>
      <c r="EF111" s="11">
        <v>48620</v>
      </c>
      <c r="EG111" s="11">
        <v>47732</v>
      </c>
      <c r="EH111" s="11">
        <v>49270</v>
      </c>
      <c r="EI111" s="11">
        <v>50464</v>
      </c>
      <c r="EJ111" s="11">
        <v>53308</v>
      </c>
      <c r="EK111" s="11">
        <v>51903</v>
      </c>
      <c r="EL111" s="11">
        <v>51029</v>
      </c>
      <c r="EM111" s="11" t="e">
        <v>#N/A</v>
      </c>
      <c r="EN111" s="11">
        <v>244413</v>
      </c>
      <c r="EO111" s="11">
        <v>248822</v>
      </c>
      <c r="EP111" s="11">
        <v>247433</v>
      </c>
      <c r="EQ111" s="11">
        <v>251053</v>
      </c>
      <c r="ER111" s="11">
        <v>246752</v>
      </c>
      <c r="ES111" s="11">
        <v>247298</v>
      </c>
      <c r="ET111" s="11">
        <v>230921</v>
      </c>
      <c r="EU111" s="11">
        <v>233646</v>
      </c>
      <c r="EV111" s="11">
        <v>238558</v>
      </c>
      <c r="EW111" s="11">
        <v>243458</v>
      </c>
      <c r="EX111" s="11">
        <v>244257</v>
      </c>
      <c r="EY111" s="11">
        <v>259119</v>
      </c>
      <c r="EZ111" s="11">
        <v>258967</v>
      </c>
      <c r="FA111" s="11">
        <v>271646</v>
      </c>
      <c r="FB111" s="11">
        <v>282255</v>
      </c>
      <c r="FC111" s="11">
        <v>327868</v>
      </c>
      <c r="FD111" s="11">
        <v>317096</v>
      </c>
      <c r="FE111" s="11">
        <v>292691</v>
      </c>
      <c r="FF111" s="11">
        <v>290425</v>
      </c>
      <c r="FG111" s="11">
        <v>287066</v>
      </c>
      <c r="FH111" s="11">
        <v>253811</v>
      </c>
      <c r="FI111" s="11">
        <v>259080</v>
      </c>
      <c r="FJ111" s="11">
        <v>333253</v>
      </c>
      <c r="FK111" s="11">
        <v>298956</v>
      </c>
      <c r="FL111" s="11">
        <v>289648</v>
      </c>
      <c r="FM111" s="11" t="e">
        <v>#N/A</v>
      </c>
      <c r="FN111" s="11">
        <v>227485</v>
      </c>
      <c r="FO111" s="11">
        <v>220343</v>
      </c>
      <c r="FP111" s="11">
        <v>223744</v>
      </c>
      <c r="FQ111" s="11">
        <v>229442</v>
      </c>
      <c r="FR111" s="11">
        <v>231224</v>
      </c>
      <c r="FS111" s="11">
        <v>229226</v>
      </c>
      <c r="FT111" s="11">
        <v>221566</v>
      </c>
      <c r="FU111" s="11">
        <v>224015</v>
      </c>
      <c r="FV111" s="11">
        <v>239412</v>
      </c>
      <c r="FW111" s="11">
        <v>240626</v>
      </c>
      <c r="FX111" s="11">
        <v>229676</v>
      </c>
      <c r="FY111" s="11">
        <v>239603</v>
      </c>
      <c r="FZ111" s="11">
        <v>237533</v>
      </c>
      <c r="GA111" s="11">
        <v>249093</v>
      </c>
      <c r="GB111" s="11">
        <v>253397</v>
      </c>
      <c r="GC111" s="11">
        <v>264578</v>
      </c>
      <c r="GD111" s="11">
        <v>296622</v>
      </c>
      <c r="GE111" s="11">
        <v>275026</v>
      </c>
      <c r="GF111" s="11">
        <v>273045</v>
      </c>
      <c r="GG111" s="11">
        <v>273275</v>
      </c>
      <c r="GH111" s="11">
        <v>249523</v>
      </c>
      <c r="GI111" s="11">
        <v>252853</v>
      </c>
      <c r="GJ111" s="11">
        <v>266474</v>
      </c>
      <c r="GK111" s="11">
        <v>269287</v>
      </c>
      <c r="GL111" s="11">
        <v>267937</v>
      </c>
      <c r="GM111" s="11" t="e">
        <v>#N/A</v>
      </c>
      <c r="GN111">
        <v>4485294</v>
      </c>
      <c r="GO111">
        <v>4493065</v>
      </c>
      <c r="GP111">
        <v>4497242</v>
      </c>
      <c r="GQ111">
        <v>4500874</v>
      </c>
      <c r="GR111">
        <v>4504115</v>
      </c>
      <c r="GS111">
        <v>4506847</v>
      </c>
      <c r="GT111">
        <v>4509103</v>
      </c>
      <c r="GU111">
        <v>4511013</v>
      </c>
      <c r="GV111">
        <v>4512670</v>
      </c>
      <c r="GW111">
        <v>4514101</v>
      </c>
      <c r="GX111">
        <v>4515398</v>
      </c>
      <c r="GY111">
        <v>4512733</v>
      </c>
      <c r="GZ111">
        <v>4509847</v>
      </c>
      <c r="HA111">
        <v>4506712</v>
      </c>
      <c r="HB111">
        <v>4503222</v>
      </c>
      <c r="HC111">
        <v>4499287</v>
      </c>
      <c r="HD111">
        <v>4494943</v>
      </c>
      <c r="HE111">
        <v>4490100</v>
      </c>
      <c r="HF111">
        <v>4484727</v>
      </c>
      <c r="HG111">
        <v>4478833</v>
      </c>
      <c r="HH111">
        <v>4472518</v>
      </c>
      <c r="HI111">
        <v>4465683</v>
      </c>
      <c r="HJ111">
        <v>4458591</v>
      </c>
      <c r="HK111">
        <v>4451075</v>
      </c>
      <c r="HL111">
        <v>4443260</v>
      </c>
      <c r="HM111">
        <v>4435094</v>
      </c>
      <c r="HN111">
        <v>4426631</v>
      </c>
      <c r="HO111">
        <v>44.31</v>
      </c>
      <c r="HP111">
        <v>44.34</v>
      </c>
      <c r="HQ111">
        <v>44.39</v>
      </c>
      <c r="HR111">
        <v>44.42</v>
      </c>
      <c r="HS111">
        <v>44.45</v>
      </c>
      <c r="HT111">
        <v>44.48</v>
      </c>
      <c r="HU111">
        <v>44.53</v>
      </c>
      <c r="HV111">
        <v>44.6</v>
      </c>
      <c r="HW111">
        <v>44.7</v>
      </c>
      <c r="HX111">
        <v>44.81</v>
      </c>
      <c r="HY111">
        <v>44.91</v>
      </c>
      <c r="HZ111">
        <v>45.05</v>
      </c>
      <c r="IA111">
        <v>45.17</v>
      </c>
      <c r="IB111">
        <v>45.29</v>
      </c>
      <c r="IC111">
        <v>45.39</v>
      </c>
      <c r="ID111">
        <v>45.49</v>
      </c>
      <c r="IE111">
        <v>45.57</v>
      </c>
      <c r="IF111">
        <v>45.66</v>
      </c>
      <c r="IG111">
        <v>45.76</v>
      </c>
      <c r="IH111">
        <v>45.88</v>
      </c>
      <c r="II111">
        <v>45.97</v>
      </c>
      <c r="IJ111">
        <v>46.05</v>
      </c>
      <c r="IK111">
        <v>46.12</v>
      </c>
      <c r="IL111">
        <v>46.15</v>
      </c>
      <c r="IM111">
        <v>46.16</v>
      </c>
      <c r="IN111">
        <v>46.16</v>
      </c>
      <c r="IO111">
        <v>46.16</v>
      </c>
      <c r="IP111">
        <v>37703</v>
      </c>
      <c r="IQ111">
        <v>38725</v>
      </c>
      <c r="IR111">
        <v>39153</v>
      </c>
      <c r="IS111">
        <v>39068</v>
      </c>
      <c r="IT111">
        <v>38977</v>
      </c>
      <c r="IU111">
        <v>38846</v>
      </c>
      <c r="IV111">
        <v>38720</v>
      </c>
      <c r="IW111">
        <v>38583</v>
      </c>
      <c r="IX111">
        <v>38449</v>
      </c>
      <c r="IY111">
        <v>38288</v>
      </c>
      <c r="IZ111">
        <v>38141</v>
      </c>
      <c r="JA111">
        <v>37979</v>
      </c>
      <c r="JB111">
        <v>37801</v>
      </c>
      <c r="JC111">
        <v>37632</v>
      </c>
      <c r="JD111">
        <v>37497</v>
      </c>
      <c r="JE111">
        <v>37361</v>
      </c>
      <c r="JF111">
        <v>37262</v>
      </c>
      <c r="JG111">
        <v>37207</v>
      </c>
      <c r="JH111">
        <v>37176</v>
      </c>
      <c r="JI111">
        <v>37169</v>
      </c>
      <c r="JJ111">
        <v>37208</v>
      </c>
      <c r="JK111">
        <v>37261</v>
      </c>
      <c r="JL111">
        <v>37344</v>
      </c>
      <c r="JM111">
        <v>37426</v>
      </c>
      <c r="JN111">
        <v>37505</v>
      </c>
      <c r="JO111">
        <v>37554</v>
      </c>
      <c r="JP111">
        <v>37585</v>
      </c>
      <c r="JQ111">
        <v>50607</v>
      </c>
      <c r="JR111">
        <v>50815</v>
      </c>
      <c r="JS111">
        <v>51061</v>
      </c>
      <c r="JT111">
        <v>51484</v>
      </c>
      <c r="JU111">
        <v>51757</v>
      </c>
      <c r="JV111">
        <v>52092</v>
      </c>
      <c r="JW111">
        <v>52352</v>
      </c>
      <c r="JX111">
        <v>52561</v>
      </c>
      <c r="JY111">
        <v>52678</v>
      </c>
      <c r="JZ111">
        <v>52752</v>
      </c>
      <c r="KA111">
        <v>52771</v>
      </c>
      <c r="KB111">
        <v>52919</v>
      </c>
      <c r="KC111">
        <v>53063</v>
      </c>
      <c r="KD111">
        <v>53189</v>
      </c>
      <c r="KE111">
        <v>53492</v>
      </c>
      <c r="KF111">
        <v>53758</v>
      </c>
      <c r="KG111">
        <v>54185</v>
      </c>
      <c r="KH111">
        <v>54638</v>
      </c>
      <c r="KI111">
        <v>55098</v>
      </c>
      <c r="KJ111">
        <v>55602</v>
      </c>
      <c r="KK111">
        <v>56107</v>
      </c>
      <c r="KL111">
        <v>56653</v>
      </c>
      <c r="KM111">
        <v>57101</v>
      </c>
      <c r="KN111">
        <v>57557</v>
      </c>
      <c r="KO111">
        <v>57948</v>
      </c>
      <c r="KP111">
        <v>58319</v>
      </c>
      <c r="KQ111">
        <v>58666</v>
      </c>
      <c r="KR111">
        <v>20080</v>
      </c>
      <c r="KS111">
        <v>19861</v>
      </c>
      <c r="KT111">
        <v>16085</v>
      </c>
      <c r="KU111">
        <v>16048</v>
      </c>
      <c r="KV111">
        <v>16021</v>
      </c>
      <c r="KW111">
        <v>15978</v>
      </c>
      <c r="KX111">
        <v>15888</v>
      </c>
      <c r="KY111">
        <v>15888</v>
      </c>
      <c r="KZ111">
        <v>15886</v>
      </c>
      <c r="LA111">
        <v>15895</v>
      </c>
      <c r="LB111">
        <v>15927</v>
      </c>
      <c r="LC111">
        <v>12275</v>
      </c>
      <c r="LD111">
        <v>12376</v>
      </c>
      <c r="LE111">
        <v>12422</v>
      </c>
      <c r="LF111">
        <v>12505</v>
      </c>
      <c r="LG111">
        <v>12462</v>
      </c>
      <c r="LH111">
        <v>12579</v>
      </c>
      <c r="LI111">
        <v>12588</v>
      </c>
      <c r="LJ111">
        <v>12549</v>
      </c>
      <c r="LK111">
        <v>12539</v>
      </c>
      <c r="LL111">
        <v>12584</v>
      </c>
      <c r="LM111">
        <v>12557</v>
      </c>
      <c r="LN111">
        <v>12665</v>
      </c>
      <c r="LO111">
        <v>12615</v>
      </c>
      <c r="LP111">
        <v>12628</v>
      </c>
      <c r="LQ111">
        <v>12599</v>
      </c>
      <c r="LR111">
        <v>12618</v>
      </c>
    </row>
    <row r="112" spans="2:330" x14ac:dyDescent="0.35">
      <c r="B112" s="2" t="s">
        <v>115</v>
      </c>
      <c r="C112" s="1" t="s">
        <v>118</v>
      </c>
      <c r="D112" s="1" t="s">
        <v>127</v>
      </c>
      <c r="E112" s="1">
        <v>5005300</v>
      </c>
      <c r="F112" s="11">
        <v>6443329</v>
      </c>
      <c r="G112" s="11">
        <v>7454180</v>
      </c>
      <c r="H112" s="11">
        <v>7857296</v>
      </c>
      <c r="I112" s="11">
        <v>7787617</v>
      </c>
      <c r="J112" t="e">
        <v>#N/A</v>
      </c>
      <c r="K112" t="e">
        <v>#N/A</v>
      </c>
      <c r="L112" s="11">
        <v>230714</v>
      </c>
      <c r="M112" s="11">
        <v>481141</v>
      </c>
      <c r="N112" s="11">
        <v>8474000</v>
      </c>
      <c r="O112" s="11">
        <v>8486811</v>
      </c>
      <c r="P112" s="11">
        <v>8495656</v>
      </c>
      <c r="Q112" s="11">
        <v>8484186</v>
      </c>
      <c r="R112" s="11">
        <v>8473700</v>
      </c>
      <c r="S112" s="11">
        <v>8452835</v>
      </c>
      <c r="T112" s="11">
        <v>8426947</v>
      </c>
      <c r="U112" s="11">
        <v>8397271</v>
      </c>
      <c r="V112" s="11">
        <v>8355751</v>
      </c>
      <c r="W112" s="11">
        <v>8316880</v>
      </c>
      <c r="X112" s="11">
        <v>8290625</v>
      </c>
      <c r="Y112" s="11">
        <v>8168771</v>
      </c>
      <c r="Z112" s="11">
        <v>8157356</v>
      </c>
      <c r="AA112" s="11">
        <v>8150093</v>
      </c>
      <c r="AB112" s="11">
        <v>8168084</v>
      </c>
      <c r="AC112" s="11">
        <v>8269522</v>
      </c>
      <c r="AD112" s="11">
        <v>8259894</v>
      </c>
      <c r="AE112" s="11">
        <v>8259086</v>
      </c>
      <c r="AF112" s="11">
        <v>8261426</v>
      </c>
      <c r="AG112" s="11">
        <v>8260917</v>
      </c>
      <c r="AH112" s="11">
        <v>8249950</v>
      </c>
      <c r="AI112" s="11">
        <v>8253956</v>
      </c>
      <c r="AJ112" s="11">
        <v>8280458</v>
      </c>
      <c r="AK112" s="11">
        <v>8300493</v>
      </c>
      <c r="AL112" s="11">
        <v>8303793</v>
      </c>
      <c r="AM112" s="11" t="e">
        <v>#N/A</v>
      </c>
      <c r="AN112" s="22">
        <v>39.64</v>
      </c>
      <c r="AO112" s="22">
        <v>39.99</v>
      </c>
      <c r="AP112" s="22">
        <v>40.36</v>
      </c>
      <c r="AQ112" s="22">
        <v>40.78</v>
      </c>
      <c r="AR112" s="22">
        <v>41.21</v>
      </c>
      <c r="AS112" s="22">
        <v>41.68</v>
      </c>
      <c r="AT112" s="22">
        <v>42.16</v>
      </c>
      <c r="AU112" s="22">
        <v>42.65</v>
      </c>
      <c r="AV112" s="22">
        <v>43.14</v>
      </c>
      <c r="AW112" s="22">
        <v>43.62</v>
      </c>
      <c r="AX112" s="22">
        <v>44.07</v>
      </c>
      <c r="AY112" s="22">
        <v>44.69</v>
      </c>
      <c r="AZ112" s="22">
        <v>45.08</v>
      </c>
      <c r="BA112" s="22">
        <v>45.42</v>
      </c>
      <c r="BB112" s="22">
        <v>45.69</v>
      </c>
      <c r="BC112" s="22">
        <v>45.59</v>
      </c>
      <c r="BD112" s="22">
        <v>45.79</v>
      </c>
      <c r="BE112" s="22">
        <v>45.94</v>
      </c>
      <c r="BF112" s="22">
        <v>45.98</v>
      </c>
      <c r="BG112" s="22">
        <v>45.95</v>
      </c>
      <c r="BH112" s="22">
        <v>45.93</v>
      </c>
      <c r="BI112" s="22">
        <v>45.79</v>
      </c>
      <c r="BJ112" s="22">
        <v>45.57</v>
      </c>
      <c r="BK112" s="22">
        <v>45.41</v>
      </c>
      <c r="BL112" s="22">
        <v>45.34</v>
      </c>
      <c r="BM112" s="22" t="e">
        <v>#N/A</v>
      </c>
      <c r="BN112" s="11">
        <v>806476</v>
      </c>
      <c r="BO112" s="11">
        <v>801047</v>
      </c>
      <c r="BP112" s="11">
        <v>799290</v>
      </c>
      <c r="BQ112" s="11">
        <v>791588</v>
      </c>
      <c r="BR112" s="11">
        <v>779696</v>
      </c>
      <c r="BS112" s="11">
        <v>771521</v>
      </c>
      <c r="BT112" s="11">
        <v>763786</v>
      </c>
      <c r="BU112" s="11">
        <v>757997</v>
      </c>
      <c r="BV112" s="11">
        <v>748642</v>
      </c>
      <c r="BW112" s="11">
        <v>740996</v>
      </c>
      <c r="BX112" s="11">
        <v>744284</v>
      </c>
      <c r="BY112" s="11">
        <v>626251</v>
      </c>
      <c r="BZ112" s="11">
        <v>643360</v>
      </c>
      <c r="CA112" s="11">
        <v>669070</v>
      </c>
      <c r="CB112" s="11">
        <v>715354</v>
      </c>
      <c r="CC112" s="11">
        <v>846569</v>
      </c>
      <c r="CD112" s="11">
        <v>881538</v>
      </c>
      <c r="CE112" s="11">
        <v>917646</v>
      </c>
      <c r="CF112" s="11">
        <v>955010</v>
      </c>
      <c r="CG112" s="11">
        <v>985520</v>
      </c>
      <c r="CH112" s="11">
        <v>1005761</v>
      </c>
      <c r="CI112" s="11">
        <v>1038653</v>
      </c>
      <c r="CJ112" s="11">
        <v>1108239</v>
      </c>
      <c r="CK112" s="11">
        <v>1156073</v>
      </c>
      <c r="CL112" s="11">
        <v>1179739</v>
      </c>
      <c r="CM112" s="11" t="e">
        <v>#N/A</v>
      </c>
      <c r="CN112" s="11">
        <v>84736</v>
      </c>
      <c r="CO112" s="11">
        <v>80688</v>
      </c>
      <c r="CP112" s="11">
        <v>77972</v>
      </c>
      <c r="CQ112" s="11">
        <v>76107</v>
      </c>
      <c r="CR112" s="11">
        <v>74771</v>
      </c>
      <c r="CS112" s="11">
        <v>72073</v>
      </c>
      <c r="CT112" s="11">
        <v>69848</v>
      </c>
      <c r="CU112" s="11">
        <v>70340</v>
      </c>
      <c r="CV112" s="11">
        <v>69167</v>
      </c>
      <c r="CW112" s="11">
        <v>66880</v>
      </c>
      <c r="CX112" s="11">
        <v>67226</v>
      </c>
      <c r="CY112" s="11">
        <v>65110</v>
      </c>
      <c r="CZ112" s="11">
        <v>66189</v>
      </c>
      <c r="DA112" s="11">
        <v>66685</v>
      </c>
      <c r="DB112" s="11">
        <v>70366</v>
      </c>
      <c r="DC112" s="11">
        <v>72969</v>
      </c>
      <c r="DD112" s="11">
        <v>78527</v>
      </c>
      <c r="DE112" s="11">
        <v>78555</v>
      </c>
      <c r="DF112" s="11">
        <v>78800</v>
      </c>
      <c r="DG112" s="11">
        <v>78113</v>
      </c>
      <c r="DH112" s="11">
        <v>78464</v>
      </c>
      <c r="DI112" s="11">
        <v>80906</v>
      </c>
      <c r="DJ112" s="11">
        <v>76464</v>
      </c>
      <c r="DK112" s="11">
        <v>72217</v>
      </c>
      <c r="DL112" s="11">
        <v>70980</v>
      </c>
      <c r="DM112" s="11" t="e">
        <v>#N/A</v>
      </c>
      <c r="DN112" s="11">
        <v>88328</v>
      </c>
      <c r="DO112" s="11">
        <v>86855</v>
      </c>
      <c r="DP112" s="11">
        <v>88053</v>
      </c>
      <c r="DQ112" s="11">
        <v>89188</v>
      </c>
      <c r="DR112" s="11">
        <v>86668</v>
      </c>
      <c r="DS112" s="11">
        <v>87552</v>
      </c>
      <c r="DT112" s="11">
        <v>86582</v>
      </c>
      <c r="DU112" s="11">
        <v>87299</v>
      </c>
      <c r="DV112" s="11">
        <v>89738</v>
      </c>
      <c r="DW112" s="11">
        <v>89617</v>
      </c>
      <c r="DX112" s="11">
        <v>90332</v>
      </c>
      <c r="DY112" s="11">
        <v>89401</v>
      </c>
      <c r="DZ112" s="11">
        <v>91154</v>
      </c>
      <c r="EA112" s="11">
        <v>93859</v>
      </c>
      <c r="EB112" s="11">
        <v>90715</v>
      </c>
      <c r="EC112" s="11">
        <v>95964</v>
      </c>
      <c r="ED112" s="11">
        <v>95565</v>
      </c>
      <c r="EE112" s="11">
        <v>96291</v>
      </c>
      <c r="EF112" s="11">
        <v>98903</v>
      </c>
      <c r="EG112" s="11">
        <v>96827</v>
      </c>
      <c r="EH112" s="11">
        <v>100022</v>
      </c>
      <c r="EI112" s="11">
        <v>103121</v>
      </c>
      <c r="EJ112" s="11">
        <v>110059</v>
      </c>
      <c r="EK112" s="11">
        <v>105759</v>
      </c>
      <c r="EL112" s="11">
        <v>103182</v>
      </c>
      <c r="EM112" s="11" t="e">
        <v>#N/A</v>
      </c>
      <c r="EN112" s="11">
        <v>384268</v>
      </c>
      <c r="EO112" s="11">
        <v>394013</v>
      </c>
      <c r="EP112" s="11">
        <v>390022</v>
      </c>
      <c r="EQ112" s="11">
        <v>377261</v>
      </c>
      <c r="ER112" s="11">
        <v>368701</v>
      </c>
      <c r="ES112" s="11">
        <v>347715</v>
      </c>
      <c r="ET112" s="11">
        <v>326799</v>
      </c>
      <c r="EU112" s="11">
        <v>333592</v>
      </c>
      <c r="EV112" s="11">
        <v>338957</v>
      </c>
      <c r="EW112" s="11">
        <v>344388</v>
      </c>
      <c r="EX112" s="11">
        <v>347213</v>
      </c>
      <c r="EY112" s="11">
        <v>380875</v>
      </c>
      <c r="EZ112" s="11">
        <v>384368</v>
      </c>
      <c r="FA112" s="11">
        <v>418449</v>
      </c>
      <c r="FB112" s="11">
        <v>457915</v>
      </c>
      <c r="FC112" s="11">
        <v>614574</v>
      </c>
      <c r="FD112" s="11">
        <v>522132</v>
      </c>
      <c r="FE112" s="11">
        <v>448687</v>
      </c>
      <c r="FF112" s="11">
        <v>449171</v>
      </c>
      <c r="FG112" s="11">
        <v>451089</v>
      </c>
      <c r="FH112" s="11">
        <v>404707</v>
      </c>
      <c r="FI112" s="11">
        <v>428686</v>
      </c>
      <c r="FJ112" s="11">
        <v>579785</v>
      </c>
      <c r="FK112" s="11">
        <v>515923</v>
      </c>
      <c r="FL112" s="11">
        <v>484675</v>
      </c>
      <c r="FM112" s="11" t="e">
        <v>#N/A</v>
      </c>
      <c r="FN112" s="11">
        <v>378333</v>
      </c>
      <c r="FO112" s="11">
        <v>375035</v>
      </c>
      <c r="FP112" s="11">
        <v>371096</v>
      </c>
      <c r="FQ112" s="11">
        <v>375650</v>
      </c>
      <c r="FR112" s="11">
        <v>367352</v>
      </c>
      <c r="FS112" s="11">
        <v>353179</v>
      </c>
      <c r="FT112" s="11">
        <v>335966</v>
      </c>
      <c r="FU112" s="11">
        <v>346324</v>
      </c>
      <c r="FV112" s="11">
        <v>359873</v>
      </c>
      <c r="FW112" s="11">
        <v>360422</v>
      </c>
      <c r="FX112" s="11">
        <v>350176</v>
      </c>
      <c r="FY112" s="11">
        <v>369935</v>
      </c>
      <c r="FZ112" s="11">
        <v>372351</v>
      </c>
      <c r="GA112" s="11">
        <v>401612</v>
      </c>
      <c r="GB112" s="11">
        <v>424667</v>
      </c>
      <c r="GC112" s="11">
        <v>492525</v>
      </c>
      <c r="GD112" s="11">
        <v>512376</v>
      </c>
      <c r="GE112" s="11">
        <v>433895</v>
      </c>
      <c r="GF112" s="11">
        <v>429994</v>
      </c>
      <c r="GG112" s="11">
        <v>434236</v>
      </c>
      <c r="GH112" s="11">
        <v>393454</v>
      </c>
      <c r="GI112" s="11">
        <v>402108</v>
      </c>
      <c r="GJ112" s="11">
        <v>450142</v>
      </c>
      <c r="GK112" s="11">
        <v>462965</v>
      </c>
      <c r="GL112" s="11">
        <v>449496</v>
      </c>
      <c r="GM112" s="11" t="e">
        <v>#N/A</v>
      </c>
      <c r="GN112">
        <v>8303145</v>
      </c>
      <c r="GO112">
        <v>8307408</v>
      </c>
      <c r="GP112">
        <v>8305678</v>
      </c>
      <c r="GQ112">
        <v>8303418</v>
      </c>
      <c r="GR112">
        <v>8300560</v>
      </c>
      <c r="GS112">
        <v>8297030</v>
      </c>
      <c r="GT112">
        <v>8292992</v>
      </c>
      <c r="GU112">
        <v>8288500</v>
      </c>
      <c r="GV112">
        <v>8283487</v>
      </c>
      <c r="GW112">
        <v>8278098</v>
      </c>
      <c r="GX112">
        <v>8272257</v>
      </c>
      <c r="GY112">
        <v>8259538</v>
      </c>
      <c r="GZ112">
        <v>8246346</v>
      </c>
      <c r="HA112">
        <v>8232427</v>
      </c>
      <c r="HB112">
        <v>8217691</v>
      </c>
      <c r="HC112">
        <v>8202138</v>
      </c>
      <c r="HD112">
        <v>8185609</v>
      </c>
      <c r="HE112">
        <v>8168119</v>
      </c>
      <c r="HF112">
        <v>8149626</v>
      </c>
      <c r="HG112">
        <v>8130147</v>
      </c>
      <c r="HH112">
        <v>8109812</v>
      </c>
      <c r="HI112">
        <v>8088651</v>
      </c>
      <c r="HJ112">
        <v>8066949</v>
      </c>
      <c r="HK112">
        <v>8044813</v>
      </c>
      <c r="HL112">
        <v>8022317</v>
      </c>
      <c r="HM112">
        <v>7999507</v>
      </c>
      <c r="HN112">
        <v>7976575</v>
      </c>
      <c r="HO112">
        <v>45.36</v>
      </c>
      <c r="HP112">
        <v>45.34</v>
      </c>
      <c r="HQ112">
        <v>45.35</v>
      </c>
      <c r="HR112">
        <v>45.39</v>
      </c>
      <c r="HS112">
        <v>45.42</v>
      </c>
      <c r="HT112">
        <v>45.45</v>
      </c>
      <c r="HU112">
        <v>45.49</v>
      </c>
      <c r="HV112">
        <v>45.55</v>
      </c>
      <c r="HW112">
        <v>45.64</v>
      </c>
      <c r="HX112">
        <v>45.75</v>
      </c>
      <c r="HY112">
        <v>45.87</v>
      </c>
      <c r="HZ112">
        <v>46</v>
      </c>
      <c r="IA112">
        <v>46.15</v>
      </c>
      <c r="IB112">
        <v>46.28</v>
      </c>
      <c r="IC112">
        <v>46.41</v>
      </c>
      <c r="ID112">
        <v>46.52</v>
      </c>
      <c r="IE112">
        <v>46.61</v>
      </c>
      <c r="IF112">
        <v>46.68</v>
      </c>
      <c r="IG112">
        <v>46.75</v>
      </c>
      <c r="IH112">
        <v>46.82</v>
      </c>
      <c r="II112">
        <v>46.91</v>
      </c>
      <c r="IJ112">
        <v>46.96</v>
      </c>
      <c r="IK112">
        <v>47</v>
      </c>
      <c r="IL112">
        <v>47.03</v>
      </c>
      <c r="IM112">
        <v>47.02</v>
      </c>
      <c r="IN112">
        <v>46.97</v>
      </c>
      <c r="IO112">
        <v>46.91</v>
      </c>
      <c r="IP112">
        <v>71949</v>
      </c>
      <c r="IQ112">
        <v>73319</v>
      </c>
      <c r="IR112">
        <v>73796</v>
      </c>
      <c r="IS112">
        <v>73353</v>
      </c>
      <c r="IT112">
        <v>72853</v>
      </c>
      <c r="IU112">
        <v>72313</v>
      </c>
      <c r="IV112">
        <v>71756</v>
      </c>
      <c r="IW112">
        <v>71218</v>
      </c>
      <c r="IX112">
        <v>70654</v>
      </c>
      <c r="IY112">
        <v>70150</v>
      </c>
      <c r="IZ112">
        <v>69658</v>
      </c>
      <c r="JA112">
        <v>69186</v>
      </c>
      <c r="JB112">
        <v>68755</v>
      </c>
      <c r="JC112">
        <v>68364</v>
      </c>
      <c r="JD112">
        <v>68064</v>
      </c>
      <c r="JE112">
        <v>67844</v>
      </c>
      <c r="JF112">
        <v>67710</v>
      </c>
      <c r="JG112">
        <v>67651</v>
      </c>
      <c r="JH112">
        <v>67665</v>
      </c>
      <c r="JI112">
        <v>67778</v>
      </c>
      <c r="JJ112">
        <v>67957</v>
      </c>
      <c r="JK112">
        <v>68177</v>
      </c>
      <c r="JL112">
        <v>68428</v>
      </c>
      <c r="JM112">
        <v>68707</v>
      </c>
      <c r="JN112">
        <v>68942</v>
      </c>
      <c r="JO112">
        <v>69142</v>
      </c>
      <c r="JP112">
        <v>69259</v>
      </c>
      <c r="JQ112">
        <v>101801</v>
      </c>
      <c r="JR112">
        <v>101725</v>
      </c>
      <c r="JS112">
        <v>101937</v>
      </c>
      <c r="JT112">
        <v>102101</v>
      </c>
      <c r="JU112">
        <v>102380</v>
      </c>
      <c r="JV112">
        <v>102627</v>
      </c>
      <c r="JW112">
        <v>102771</v>
      </c>
      <c r="JX112">
        <v>102823</v>
      </c>
      <c r="JY112">
        <v>102784</v>
      </c>
      <c r="JZ112">
        <v>102807</v>
      </c>
      <c r="KA112">
        <v>102742</v>
      </c>
      <c r="KB112">
        <v>102906</v>
      </c>
      <c r="KC112">
        <v>103098</v>
      </c>
      <c r="KD112">
        <v>103322</v>
      </c>
      <c r="KE112">
        <v>103885</v>
      </c>
      <c r="KF112">
        <v>104422</v>
      </c>
      <c r="KG112">
        <v>105228</v>
      </c>
      <c r="KH112">
        <v>106099</v>
      </c>
      <c r="KI112">
        <v>107021</v>
      </c>
      <c r="KJ112">
        <v>107980</v>
      </c>
      <c r="KK112">
        <v>109013</v>
      </c>
      <c r="KL112">
        <v>110015</v>
      </c>
      <c r="KM112">
        <v>110878</v>
      </c>
      <c r="KN112">
        <v>111620</v>
      </c>
      <c r="KO112">
        <v>112232</v>
      </c>
      <c r="KP112">
        <v>112748</v>
      </c>
      <c r="KQ112">
        <v>113047</v>
      </c>
      <c r="KR112">
        <v>32504</v>
      </c>
      <c r="KS112">
        <v>32669</v>
      </c>
      <c r="KT112">
        <v>26411</v>
      </c>
      <c r="KU112">
        <v>26488</v>
      </c>
      <c r="KV112">
        <v>26669</v>
      </c>
      <c r="KW112">
        <v>26784</v>
      </c>
      <c r="KX112">
        <v>26977</v>
      </c>
      <c r="KY112">
        <v>27113</v>
      </c>
      <c r="KZ112">
        <v>27117</v>
      </c>
      <c r="LA112">
        <v>27268</v>
      </c>
      <c r="LB112">
        <v>27243</v>
      </c>
      <c r="LC112">
        <v>21001</v>
      </c>
      <c r="LD112">
        <v>21151</v>
      </c>
      <c r="LE112">
        <v>21039</v>
      </c>
      <c r="LF112">
        <v>21085</v>
      </c>
      <c r="LG112">
        <v>21025</v>
      </c>
      <c r="LH112">
        <v>20989</v>
      </c>
      <c r="LI112">
        <v>20958</v>
      </c>
      <c r="LJ112">
        <v>20863</v>
      </c>
      <c r="LK112">
        <v>20723</v>
      </c>
      <c r="LL112">
        <v>20721</v>
      </c>
      <c r="LM112">
        <v>20677</v>
      </c>
      <c r="LN112">
        <v>20748</v>
      </c>
      <c r="LO112">
        <v>20777</v>
      </c>
      <c r="LP112">
        <v>20794</v>
      </c>
      <c r="LQ112">
        <v>20796</v>
      </c>
      <c r="LR112">
        <v>20856</v>
      </c>
    </row>
    <row r="113" spans="1:330" x14ac:dyDescent="0.35">
      <c r="B113" s="2" t="s">
        <v>116</v>
      </c>
      <c r="C113" s="1" t="s">
        <v>119</v>
      </c>
      <c r="D113" s="1" t="s">
        <v>126</v>
      </c>
      <c r="E113" s="1">
        <v>5005200</v>
      </c>
      <c r="F113" s="11">
        <v>6753679</v>
      </c>
      <c r="G113" s="11">
        <v>8447499</v>
      </c>
      <c r="H113" s="11">
        <v>9056817</v>
      </c>
      <c r="I113" s="11">
        <v>8924228</v>
      </c>
      <c r="J113" t="e">
        <v>#N/A</v>
      </c>
      <c r="K113" t="e">
        <v>#N/A</v>
      </c>
      <c r="L113" s="11">
        <v>458852</v>
      </c>
      <c r="M113" s="11">
        <v>778934</v>
      </c>
      <c r="N113" s="11">
        <v>9535865</v>
      </c>
      <c r="O113" s="11">
        <v>9565281</v>
      </c>
      <c r="P113" s="11">
        <v>9580699</v>
      </c>
      <c r="Q113" s="11">
        <v>9595500</v>
      </c>
      <c r="R113" s="11">
        <v>9601652</v>
      </c>
      <c r="S113" s="11">
        <v>9605270</v>
      </c>
      <c r="T113" s="11">
        <v>9601798</v>
      </c>
      <c r="U113" s="11">
        <v>9599350</v>
      </c>
      <c r="V113" s="11">
        <v>9577313</v>
      </c>
      <c r="W113" s="11">
        <v>9555883</v>
      </c>
      <c r="X113" s="11">
        <v>9554529</v>
      </c>
      <c r="Y113" s="11">
        <v>9376167</v>
      </c>
      <c r="Z113" s="11">
        <v>9396973</v>
      </c>
      <c r="AA113" s="11">
        <v>9421763</v>
      </c>
      <c r="AB113" s="11">
        <v>9470014</v>
      </c>
      <c r="AC113" s="11">
        <v>9595994</v>
      </c>
      <c r="AD113" s="11">
        <v>9630206</v>
      </c>
      <c r="AE113" s="11">
        <v>9653048</v>
      </c>
      <c r="AF113" s="11">
        <v>9671225</v>
      </c>
      <c r="AG113" s="11">
        <v>9686304</v>
      </c>
      <c r="AH113" s="11">
        <v>9675620</v>
      </c>
      <c r="AI113" s="11">
        <v>9670635</v>
      </c>
      <c r="AJ113" s="11">
        <v>9683962</v>
      </c>
      <c r="AK113" s="11">
        <v>9717027</v>
      </c>
      <c r="AL113" s="11">
        <v>9730661</v>
      </c>
      <c r="AM113" s="11" t="e">
        <v>#N/A</v>
      </c>
      <c r="AN113" s="22">
        <v>40.520000000000003</v>
      </c>
      <c r="AO113" s="22">
        <v>40.82</v>
      </c>
      <c r="AP113" s="22">
        <v>41.14</v>
      </c>
      <c r="AQ113" s="22">
        <v>41.48</v>
      </c>
      <c r="AR113" s="22">
        <v>41.85</v>
      </c>
      <c r="AS113" s="22">
        <v>42.25</v>
      </c>
      <c r="AT113" s="22">
        <v>42.67</v>
      </c>
      <c r="AU113" s="22">
        <v>43.1</v>
      </c>
      <c r="AV113" s="22">
        <v>43.52</v>
      </c>
      <c r="AW113" s="22">
        <v>43.94</v>
      </c>
      <c r="AX113" s="22">
        <v>44.32</v>
      </c>
      <c r="AY113" s="22">
        <v>44.74</v>
      </c>
      <c r="AZ113" s="22">
        <v>45.06</v>
      </c>
      <c r="BA113" s="22">
        <v>45.33</v>
      </c>
      <c r="BB113" s="22">
        <v>45.52</v>
      </c>
      <c r="BC113" s="22">
        <v>45.38</v>
      </c>
      <c r="BD113" s="22">
        <v>45.43</v>
      </c>
      <c r="BE113" s="22">
        <v>45.45</v>
      </c>
      <c r="BF113" s="22">
        <v>45.38</v>
      </c>
      <c r="BG113" s="22">
        <v>45.3</v>
      </c>
      <c r="BH113" s="22">
        <v>45.25</v>
      </c>
      <c r="BI113" s="22">
        <v>45.14</v>
      </c>
      <c r="BJ113" s="22">
        <v>45.02</v>
      </c>
      <c r="BK113" s="22">
        <v>44.84</v>
      </c>
      <c r="BL113" s="22">
        <v>44.77</v>
      </c>
      <c r="BM113" s="22" t="e">
        <v>#N/A</v>
      </c>
      <c r="BN113" s="11">
        <v>1191678</v>
      </c>
      <c r="BO113" s="11">
        <v>1186995</v>
      </c>
      <c r="BP113" s="11">
        <v>1180497</v>
      </c>
      <c r="BQ113" s="11">
        <v>1173567</v>
      </c>
      <c r="BR113" s="11">
        <v>1164860</v>
      </c>
      <c r="BS113" s="11">
        <v>1155862</v>
      </c>
      <c r="BT113" s="11">
        <v>1150638</v>
      </c>
      <c r="BU113" s="11">
        <v>1150196</v>
      </c>
      <c r="BV113" s="11">
        <v>1138222</v>
      </c>
      <c r="BW113" s="11">
        <v>1127774</v>
      </c>
      <c r="BX113" s="11">
        <v>1133229</v>
      </c>
      <c r="BY113" s="11">
        <v>1002269</v>
      </c>
      <c r="BZ113" s="11">
        <v>1032357</v>
      </c>
      <c r="CA113" s="11">
        <v>1071138</v>
      </c>
      <c r="CB113" s="11">
        <v>1129101</v>
      </c>
      <c r="CC113" s="11">
        <v>1268253</v>
      </c>
      <c r="CD113" s="11">
        <v>1332712</v>
      </c>
      <c r="CE113" s="11">
        <v>1380912</v>
      </c>
      <c r="CF113" s="11">
        <v>1423741</v>
      </c>
      <c r="CG113" s="11">
        <v>1459036</v>
      </c>
      <c r="CH113" s="11">
        <v>1475955</v>
      </c>
      <c r="CI113" s="11">
        <v>1502013</v>
      </c>
      <c r="CJ113" s="11">
        <v>1577694</v>
      </c>
      <c r="CK113" s="11">
        <v>1642022</v>
      </c>
      <c r="CL113" s="11">
        <v>1673274</v>
      </c>
      <c r="CM113" s="11" t="e">
        <v>#N/A</v>
      </c>
      <c r="CN113" s="11">
        <v>90408</v>
      </c>
      <c r="CO113" s="11">
        <v>87064</v>
      </c>
      <c r="CP113" s="11">
        <v>85462</v>
      </c>
      <c r="CQ113" s="11">
        <v>83776</v>
      </c>
      <c r="CR113" s="11">
        <v>83283</v>
      </c>
      <c r="CS113" s="11">
        <v>81299</v>
      </c>
      <c r="CT113" s="11">
        <v>80077</v>
      </c>
      <c r="CU113" s="11">
        <v>80828</v>
      </c>
      <c r="CV113" s="11">
        <v>80840</v>
      </c>
      <c r="CW113" s="11">
        <v>78149</v>
      </c>
      <c r="CX113" s="11">
        <v>80107</v>
      </c>
      <c r="CY113" s="11">
        <v>77987</v>
      </c>
      <c r="CZ113" s="11">
        <v>79566</v>
      </c>
      <c r="DA113" s="11">
        <v>79732</v>
      </c>
      <c r="DB113" s="11">
        <v>84736</v>
      </c>
      <c r="DC113" s="11">
        <v>87499</v>
      </c>
      <c r="DD113" s="11">
        <v>94749</v>
      </c>
      <c r="DE113" s="11">
        <v>93429</v>
      </c>
      <c r="DF113" s="11">
        <v>94350</v>
      </c>
      <c r="DG113" s="11">
        <v>92278</v>
      </c>
      <c r="DH113" s="11">
        <v>91574</v>
      </c>
      <c r="DI113" s="11">
        <v>94480</v>
      </c>
      <c r="DJ113" s="11">
        <v>88032</v>
      </c>
      <c r="DK113" s="11">
        <v>83298</v>
      </c>
      <c r="DL113" s="11">
        <v>81708</v>
      </c>
      <c r="DM113" s="11" t="e">
        <v>#N/A</v>
      </c>
      <c r="DN113" s="11">
        <v>99408</v>
      </c>
      <c r="DO113" s="11">
        <v>97969</v>
      </c>
      <c r="DP113" s="11">
        <v>100280</v>
      </c>
      <c r="DQ113" s="11">
        <v>101605</v>
      </c>
      <c r="DR113" s="11">
        <v>97781</v>
      </c>
      <c r="DS113" s="11">
        <v>98875</v>
      </c>
      <c r="DT113" s="11">
        <v>97159</v>
      </c>
      <c r="DU113" s="11">
        <v>97655</v>
      </c>
      <c r="DV113" s="11">
        <v>99848</v>
      </c>
      <c r="DW113" s="11">
        <v>101197</v>
      </c>
      <c r="DX113" s="11">
        <v>101805</v>
      </c>
      <c r="DY113" s="11">
        <v>99543</v>
      </c>
      <c r="DZ113" s="11">
        <v>102553</v>
      </c>
      <c r="EA113" s="11">
        <v>106206</v>
      </c>
      <c r="EB113" s="11">
        <v>102198</v>
      </c>
      <c r="EC113" s="11">
        <v>108388</v>
      </c>
      <c r="ED113" s="11">
        <v>106686</v>
      </c>
      <c r="EE113" s="11">
        <v>108551</v>
      </c>
      <c r="EF113" s="11">
        <v>112237</v>
      </c>
      <c r="EG113" s="11">
        <v>109652</v>
      </c>
      <c r="EH113" s="11">
        <v>114291</v>
      </c>
      <c r="EI113" s="11">
        <v>116914</v>
      </c>
      <c r="EJ113" s="11">
        <v>124117</v>
      </c>
      <c r="EK113" s="11">
        <v>120275</v>
      </c>
      <c r="EL113" s="11">
        <v>117250</v>
      </c>
      <c r="EM113" s="11" t="e">
        <v>#N/A</v>
      </c>
      <c r="EN113" s="11">
        <v>460033</v>
      </c>
      <c r="EO113" s="11">
        <v>469197</v>
      </c>
      <c r="EP113" s="11">
        <v>463666</v>
      </c>
      <c r="EQ113" s="11">
        <v>471831</v>
      </c>
      <c r="ER113" s="11">
        <v>462031</v>
      </c>
      <c r="ES113" s="11">
        <v>458940</v>
      </c>
      <c r="ET113" s="11">
        <v>440255</v>
      </c>
      <c r="EU113" s="11">
        <v>451295</v>
      </c>
      <c r="EV113" s="11">
        <v>456399</v>
      </c>
      <c r="EW113" s="11">
        <v>466926</v>
      </c>
      <c r="EX113" s="11">
        <v>468817</v>
      </c>
      <c r="EY113" s="11">
        <v>500525</v>
      </c>
      <c r="EZ113" s="11">
        <v>508195</v>
      </c>
      <c r="FA113" s="11">
        <v>539004</v>
      </c>
      <c r="FB113" s="11">
        <v>566551</v>
      </c>
      <c r="FC113" s="11">
        <v>689952</v>
      </c>
      <c r="FD113" s="11">
        <v>657345</v>
      </c>
      <c r="FE113" s="11">
        <v>586750</v>
      </c>
      <c r="FF113" s="11">
        <v>588693</v>
      </c>
      <c r="FG113" s="11">
        <v>581689</v>
      </c>
      <c r="FH113" s="11">
        <v>508530</v>
      </c>
      <c r="FI113" s="11">
        <v>529505</v>
      </c>
      <c r="FJ113" s="11">
        <v>693182</v>
      </c>
      <c r="FK113" s="11">
        <v>623685</v>
      </c>
      <c r="FL113" s="11">
        <v>588998</v>
      </c>
      <c r="FM113" s="11" t="e">
        <v>#N/A</v>
      </c>
      <c r="FN113" s="11">
        <v>443311</v>
      </c>
      <c r="FO113" s="11">
        <v>428876</v>
      </c>
      <c r="FP113" s="11">
        <v>433430</v>
      </c>
      <c r="FQ113" s="11">
        <v>439201</v>
      </c>
      <c r="FR113" s="11">
        <v>441492</v>
      </c>
      <c r="FS113" s="11">
        <v>437851</v>
      </c>
      <c r="FT113" s="11">
        <v>426692</v>
      </c>
      <c r="FU113" s="11">
        <v>436945</v>
      </c>
      <c r="FV113" s="11">
        <v>459393</v>
      </c>
      <c r="FW113" s="11">
        <v>465295</v>
      </c>
      <c r="FX113" s="11">
        <v>448530</v>
      </c>
      <c r="FY113" s="11">
        <v>468822</v>
      </c>
      <c r="FZ113" s="11">
        <v>466719</v>
      </c>
      <c r="GA113" s="11">
        <v>491277</v>
      </c>
      <c r="GB113" s="11">
        <v>506172</v>
      </c>
      <c r="GC113" s="11">
        <v>548022</v>
      </c>
      <c r="GD113" s="11">
        <v>607526</v>
      </c>
      <c r="GE113" s="11">
        <v>549920</v>
      </c>
      <c r="GF113" s="11">
        <v>555399</v>
      </c>
      <c r="GG113" s="11">
        <v>551286</v>
      </c>
      <c r="GH113" s="11">
        <v>495572</v>
      </c>
      <c r="GI113" s="11">
        <v>510219</v>
      </c>
      <c r="GJ113" s="11">
        <v>539459</v>
      </c>
      <c r="GK113" s="11">
        <v>554267</v>
      </c>
      <c r="GL113" s="11">
        <v>540305</v>
      </c>
      <c r="GM113" s="11" t="e">
        <v>#N/A</v>
      </c>
      <c r="GN113">
        <v>9729967</v>
      </c>
      <c r="GO113">
        <v>9744324</v>
      </c>
      <c r="GP113">
        <v>9750237</v>
      </c>
      <c r="GQ113">
        <v>9755204</v>
      </c>
      <c r="GR113">
        <v>9759414</v>
      </c>
      <c r="GS113">
        <v>9762733</v>
      </c>
      <c r="GT113">
        <v>9765124</v>
      </c>
      <c r="GU113">
        <v>9767018</v>
      </c>
      <c r="GV113">
        <v>9768424</v>
      </c>
      <c r="GW113">
        <v>9769412</v>
      </c>
      <c r="GX113">
        <v>9770258</v>
      </c>
      <c r="GY113">
        <v>9761892</v>
      </c>
      <c r="GZ113">
        <v>9753213</v>
      </c>
      <c r="HA113">
        <v>9744147</v>
      </c>
      <c r="HB113">
        <v>9734584</v>
      </c>
      <c r="HC113">
        <v>9724374</v>
      </c>
      <c r="HD113">
        <v>9713425</v>
      </c>
      <c r="HE113">
        <v>9701746</v>
      </c>
      <c r="HF113">
        <v>9689246</v>
      </c>
      <c r="HG113">
        <v>9676063</v>
      </c>
      <c r="HH113">
        <v>9662177</v>
      </c>
      <c r="HI113">
        <v>9647478</v>
      </c>
      <c r="HJ113">
        <v>9632296</v>
      </c>
      <c r="HK113">
        <v>9616516</v>
      </c>
      <c r="HL113">
        <v>9600185</v>
      </c>
      <c r="HM113">
        <v>9583389</v>
      </c>
      <c r="HN113">
        <v>9566102</v>
      </c>
      <c r="HO113">
        <v>44.78</v>
      </c>
      <c r="HP113">
        <v>44.76</v>
      </c>
      <c r="HQ113">
        <v>44.77</v>
      </c>
      <c r="HR113">
        <v>44.78</v>
      </c>
      <c r="HS113">
        <v>44.77</v>
      </c>
      <c r="HT113">
        <v>44.77</v>
      </c>
      <c r="HU113">
        <v>44.79</v>
      </c>
      <c r="HV113">
        <v>44.84</v>
      </c>
      <c r="HW113">
        <v>44.91</v>
      </c>
      <c r="HX113">
        <v>45.01</v>
      </c>
      <c r="HY113">
        <v>45.1</v>
      </c>
      <c r="HZ113">
        <v>45.23</v>
      </c>
      <c r="IA113">
        <v>45.35</v>
      </c>
      <c r="IB113">
        <v>45.46</v>
      </c>
      <c r="IC113">
        <v>45.56</v>
      </c>
      <c r="ID113">
        <v>45.65</v>
      </c>
      <c r="IE113">
        <v>45.72</v>
      </c>
      <c r="IF113">
        <v>45.79</v>
      </c>
      <c r="IG113">
        <v>45.88</v>
      </c>
      <c r="IH113">
        <v>45.98</v>
      </c>
      <c r="II113">
        <v>46.06</v>
      </c>
      <c r="IJ113">
        <v>46.12</v>
      </c>
      <c r="IK113">
        <v>46.17</v>
      </c>
      <c r="IL113">
        <v>46.19</v>
      </c>
      <c r="IM113">
        <v>46.18</v>
      </c>
      <c r="IN113">
        <v>46.16</v>
      </c>
      <c r="IO113">
        <v>46.14</v>
      </c>
      <c r="IP113">
        <v>82624</v>
      </c>
      <c r="IQ113">
        <v>84478</v>
      </c>
      <c r="IR113">
        <v>85255</v>
      </c>
      <c r="IS113">
        <v>84974</v>
      </c>
      <c r="IT113">
        <v>84681</v>
      </c>
      <c r="IU113">
        <v>84329</v>
      </c>
      <c r="IV113">
        <v>83960</v>
      </c>
      <c r="IW113">
        <v>83610</v>
      </c>
      <c r="IX113">
        <v>83245</v>
      </c>
      <c r="IY113">
        <v>82871</v>
      </c>
      <c r="IZ113">
        <v>82547</v>
      </c>
      <c r="JA113">
        <v>82192</v>
      </c>
      <c r="JB113">
        <v>81825</v>
      </c>
      <c r="JC113">
        <v>81510</v>
      </c>
      <c r="JD113">
        <v>81267</v>
      </c>
      <c r="JE113">
        <v>81042</v>
      </c>
      <c r="JF113">
        <v>80910</v>
      </c>
      <c r="JG113">
        <v>80853</v>
      </c>
      <c r="JH113">
        <v>80860</v>
      </c>
      <c r="JI113">
        <v>80917</v>
      </c>
      <c r="JJ113">
        <v>81052</v>
      </c>
      <c r="JK113">
        <v>81242</v>
      </c>
      <c r="JL113">
        <v>81465</v>
      </c>
      <c r="JM113">
        <v>81687</v>
      </c>
      <c r="JN113">
        <v>81880</v>
      </c>
      <c r="JO113">
        <v>82020</v>
      </c>
      <c r="JP113">
        <v>82099</v>
      </c>
      <c r="JQ113">
        <v>116731</v>
      </c>
      <c r="JR113">
        <v>116939</v>
      </c>
      <c r="JS113">
        <v>117310</v>
      </c>
      <c r="JT113">
        <v>117867</v>
      </c>
      <c r="JU113">
        <v>118233</v>
      </c>
      <c r="JV113">
        <v>118666</v>
      </c>
      <c r="JW113">
        <v>118988</v>
      </c>
      <c r="JX113">
        <v>119105</v>
      </c>
      <c r="JY113">
        <v>119058</v>
      </c>
      <c r="JZ113">
        <v>119022</v>
      </c>
      <c r="KA113">
        <v>118811</v>
      </c>
      <c r="KB113">
        <v>118861</v>
      </c>
      <c r="KC113">
        <v>118848</v>
      </c>
      <c r="KD113">
        <v>118962</v>
      </c>
      <c r="KE113">
        <v>119292</v>
      </c>
      <c r="KF113">
        <v>119666</v>
      </c>
      <c r="KG113">
        <v>120397</v>
      </c>
      <c r="KH113">
        <v>121115</v>
      </c>
      <c r="KI113">
        <v>121960</v>
      </c>
      <c r="KJ113">
        <v>122761</v>
      </c>
      <c r="KK113">
        <v>123695</v>
      </c>
      <c r="KL113">
        <v>124624</v>
      </c>
      <c r="KM113">
        <v>125491</v>
      </c>
      <c r="KN113">
        <v>126266</v>
      </c>
      <c r="KO113">
        <v>126948</v>
      </c>
      <c r="KP113">
        <v>127512</v>
      </c>
      <c r="KQ113">
        <v>128047</v>
      </c>
      <c r="KR113">
        <v>47047</v>
      </c>
      <c r="KS113">
        <v>46818</v>
      </c>
      <c r="KT113">
        <v>37968</v>
      </c>
      <c r="KU113">
        <v>37860</v>
      </c>
      <c r="KV113">
        <v>37762</v>
      </c>
      <c r="KW113">
        <v>37656</v>
      </c>
      <c r="KX113">
        <v>37419</v>
      </c>
      <c r="KY113">
        <v>37389</v>
      </c>
      <c r="KZ113">
        <v>37219</v>
      </c>
      <c r="LA113">
        <v>37139</v>
      </c>
      <c r="LB113">
        <v>37110</v>
      </c>
      <c r="LC113">
        <v>28303</v>
      </c>
      <c r="LD113">
        <v>28344</v>
      </c>
      <c r="LE113">
        <v>28386</v>
      </c>
      <c r="LF113">
        <v>28462</v>
      </c>
      <c r="LG113">
        <v>28414</v>
      </c>
      <c r="LH113">
        <v>28538</v>
      </c>
      <c r="LI113">
        <v>28583</v>
      </c>
      <c r="LJ113">
        <v>28600</v>
      </c>
      <c r="LK113">
        <v>28661</v>
      </c>
      <c r="LL113">
        <v>28757</v>
      </c>
      <c r="LM113">
        <v>28683</v>
      </c>
      <c r="LN113">
        <v>28844</v>
      </c>
      <c r="LO113">
        <v>28799</v>
      </c>
      <c r="LP113">
        <v>28737</v>
      </c>
      <c r="LQ113">
        <v>28696</v>
      </c>
      <c r="LR113">
        <v>28661</v>
      </c>
    </row>
    <row r="114" spans="1:330" x14ac:dyDescent="0.35">
      <c r="B114" s="2" t="s">
        <v>117</v>
      </c>
      <c r="C114" s="1" t="s">
        <v>120</v>
      </c>
      <c r="D114" s="1" t="s">
        <v>128</v>
      </c>
      <c r="E114" s="1">
        <v>5005000</v>
      </c>
      <c r="F114" s="11">
        <v>4594885</v>
      </c>
      <c r="G114" s="11">
        <v>5674360</v>
      </c>
      <c r="H114" s="11">
        <v>5659426</v>
      </c>
      <c r="I114" s="11">
        <v>5256725</v>
      </c>
      <c r="J114" t="e">
        <v>#N/A</v>
      </c>
      <c r="K114" t="e">
        <v>#N/A</v>
      </c>
      <c r="L114" s="11">
        <v>174022</v>
      </c>
      <c r="M114" s="11">
        <v>401288</v>
      </c>
      <c r="N114" s="11">
        <v>5359228</v>
      </c>
      <c r="O114" s="11">
        <v>5347150</v>
      </c>
      <c r="P114" s="11">
        <v>5332384</v>
      </c>
      <c r="Q114" s="11">
        <v>5316577</v>
      </c>
      <c r="R114" s="11">
        <v>5302179</v>
      </c>
      <c r="S114" s="11">
        <v>5278684</v>
      </c>
      <c r="T114" s="11">
        <v>5257217</v>
      </c>
      <c r="U114" s="11">
        <v>5233593</v>
      </c>
      <c r="V114" s="11">
        <v>5203100</v>
      </c>
      <c r="W114" s="11">
        <v>5172475</v>
      </c>
      <c r="X114" s="11">
        <v>5150307</v>
      </c>
      <c r="Y114" s="11">
        <v>5055769</v>
      </c>
      <c r="Z114" s="11">
        <v>5047258</v>
      </c>
      <c r="AA114" s="11">
        <v>5045784</v>
      </c>
      <c r="AB114" s="11">
        <v>5054634</v>
      </c>
      <c r="AC114" s="11">
        <v>5109253</v>
      </c>
      <c r="AD114" s="11">
        <v>5118681</v>
      </c>
      <c r="AE114" s="11">
        <v>5113487</v>
      </c>
      <c r="AF114" s="11">
        <v>5111530</v>
      </c>
      <c r="AG114" s="11">
        <v>5112050</v>
      </c>
      <c r="AH114" s="11">
        <v>5102484</v>
      </c>
      <c r="AI114" s="11">
        <v>5094817</v>
      </c>
      <c r="AJ114" s="11">
        <v>5111534</v>
      </c>
      <c r="AK114" s="11">
        <v>5126153</v>
      </c>
      <c r="AL114" s="11">
        <v>5125628</v>
      </c>
      <c r="AM114" s="11" t="e">
        <v>#N/A</v>
      </c>
      <c r="AN114" s="22">
        <v>41.43</v>
      </c>
      <c r="AO114" s="22">
        <v>41.75</v>
      </c>
      <c r="AP114" s="22">
        <v>42.09</v>
      </c>
      <c r="AQ114" s="22">
        <v>42.42</v>
      </c>
      <c r="AR114" s="22">
        <v>42.77</v>
      </c>
      <c r="AS114" s="22">
        <v>43.14</v>
      </c>
      <c r="AT114" s="22">
        <v>43.56</v>
      </c>
      <c r="AU114" s="22">
        <v>43.97</v>
      </c>
      <c r="AV114" s="22">
        <v>44.4</v>
      </c>
      <c r="AW114" s="22">
        <v>44.81</v>
      </c>
      <c r="AX114" s="22">
        <v>45.19</v>
      </c>
      <c r="AY114" s="22">
        <v>45.66</v>
      </c>
      <c r="AZ114" s="22">
        <v>45.98</v>
      </c>
      <c r="BA114" s="22">
        <v>46.23</v>
      </c>
      <c r="BB114" s="22">
        <v>46.43</v>
      </c>
      <c r="BC114" s="22">
        <v>46.31</v>
      </c>
      <c r="BD114" s="22">
        <v>46.36</v>
      </c>
      <c r="BE114" s="22">
        <v>46.47</v>
      </c>
      <c r="BF114" s="22">
        <v>46.46</v>
      </c>
      <c r="BG114" s="22">
        <v>46.36</v>
      </c>
      <c r="BH114" s="22">
        <v>46.23</v>
      </c>
      <c r="BI114" s="22">
        <v>46.02</v>
      </c>
      <c r="BJ114" s="22">
        <v>45.64</v>
      </c>
      <c r="BK114" s="22">
        <v>45.38</v>
      </c>
      <c r="BL114" s="22">
        <v>45.24</v>
      </c>
      <c r="BM114" s="22" t="e">
        <v>#N/A</v>
      </c>
      <c r="BN114" s="11">
        <v>641165</v>
      </c>
      <c r="BO114" s="11">
        <v>637075</v>
      </c>
      <c r="BP114" s="11">
        <v>634096</v>
      </c>
      <c r="BQ114" s="11">
        <v>629539</v>
      </c>
      <c r="BR114" s="11">
        <v>622602</v>
      </c>
      <c r="BS114" s="11">
        <v>618861</v>
      </c>
      <c r="BT114" s="11">
        <v>616717</v>
      </c>
      <c r="BU114" s="11">
        <v>614943</v>
      </c>
      <c r="BV114" s="11">
        <v>609441</v>
      </c>
      <c r="BW114" s="11">
        <v>602849</v>
      </c>
      <c r="BX114" s="11">
        <v>604544</v>
      </c>
      <c r="BY114" s="11">
        <v>504706</v>
      </c>
      <c r="BZ114" s="11">
        <v>516005</v>
      </c>
      <c r="CA114" s="11">
        <v>537380</v>
      </c>
      <c r="CB114" s="11">
        <v>567201</v>
      </c>
      <c r="CC114" s="11">
        <v>646720</v>
      </c>
      <c r="CD114" s="11">
        <v>690798</v>
      </c>
      <c r="CE114" s="11">
        <v>714870</v>
      </c>
      <c r="CF114" s="11">
        <v>741622</v>
      </c>
      <c r="CG114" s="11">
        <v>766623</v>
      </c>
      <c r="CH114" s="11">
        <v>786567</v>
      </c>
      <c r="CI114" s="11">
        <v>808376</v>
      </c>
      <c r="CJ114" s="11">
        <v>846148</v>
      </c>
      <c r="CK114" s="11">
        <v>881405</v>
      </c>
      <c r="CL114" s="11">
        <v>897343</v>
      </c>
      <c r="CM114" s="11" t="e">
        <v>#N/A</v>
      </c>
      <c r="CN114" s="11">
        <v>48228</v>
      </c>
      <c r="CO114" s="11">
        <v>46091</v>
      </c>
      <c r="CP114" s="11">
        <v>44628</v>
      </c>
      <c r="CQ114" s="11">
        <v>43644</v>
      </c>
      <c r="CR114" s="11">
        <v>43430</v>
      </c>
      <c r="CS114" s="11">
        <v>41530</v>
      </c>
      <c r="CT114" s="11">
        <v>40424</v>
      </c>
      <c r="CU114" s="11">
        <v>41219</v>
      </c>
      <c r="CV114" s="11">
        <v>40747</v>
      </c>
      <c r="CW114" s="11">
        <v>39407</v>
      </c>
      <c r="CX114" s="11">
        <v>39786</v>
      </c>
      <c r="CY114" s="11">
        <v>38627</v>
      </c>
      <c r="CZ114" s="11">
        <v>39507</v>
      </c>
      <c r="DA114" s="11">
        <v>40211</v>
      </c>
      <c r="DB114" s="11">
        <v>42679</v>
      </c>
      <c r="DC114" s="11">
        <v>44245</v>
      </c>
      <c r="DD114" s="11">
        <v>48219</v>
      </c>
      <c r="DE114" s="11">
        <v>48519</v>
      </c>
      <c r="DF114" s="11">
        <v>48600</v>
      </c>
      <c r="DG114" s="11">
        <v>48234</v>
      </c>
      <c r="DH114" s="11">
        <v>48081</v>
      </c>
      <c r="DI114" s="11">
        <v>49333</v>
      </c>
      <c r="DJ114" s="11">
        <v>46979</v>
      </c>
      <c r="DK114" s="11">
        <v>45451</v>
      </c>
      <c r="DL114" s="11">
        <v>44115</v>
      </c>
      <c r="DM114" s="11" t="e">
        <v>#N/A</v>
      </c>
      <c r="DN114" s="11">
        <v>61746</v>
      </c>
      <c r="DO114" s="11">
        <v>60624</v>
      </c>
      <c r="DP114" s="11">
        <v>61707</v>
      </c>
      <c r="DQ114" s="11">
        <v>62461</v>
      </c>
      <c r="DR114" s="11">
        <v>60180</v>
      </c>
      <c r="DS114" s="11">
        <v>61050</v>
      </c>
      <c r="DT114" s="11">
        <v>59854</v>
      </c>
      <c r="DU114" s="11">
        <v>60221</v>
      </c>
      <c r="DV114" s="11">
        <v>61901</v>
      </c>
      <c r="DW114" s="11">
        <v>61704</v>
      </c>
      <c r="DX114" s="11">
        <v>62380</v>
      </c>
      <c r="DY114" s="11">
        <v>61332</v>
      </c>
      <c r="DZ114" s="11">
        <v>62090</v>
      </c>
      <c r="EA114" s="11">
        <v>64270</v>
      </c>
      <c r="EB114" s="11">
        <v>61647</v>
      </c>
      <c r="EC114" s="11">
        <v>65157</v>
      </c>
      <c r="ED114" s="11">
        <v>64278</v>
      </c>
      <c r="EE114" s="11">
        <v>64388</v>
      </c>
      <c r="EF114" s="11">
        <v>66301</v>
      </c>
      <c r="EG114" s="11">
        <v>64451</v>
      </c>
      <c r="EH114" s="11">
        <v>67493</v>
      </c>
      <c r="EI114" s="11">
        <v>69004</v>
      </c>
      <c r="EJ114" s="11">
        <v>72903</v>
      </c>
      <c r="EK114" s="11">
        <v>70068</v>
      </c>
      <c r="EL114" s="11">
        <v>68467</v>
      </c>
      <c r="EM114" s="11" t="e">
        <v>#N/A</v>
      </c>
      <c r="EN114" s="11">
        <v>217515</v>
      </c>
      <c r="EO114" s="11">
        <v>223136</v>
      </c>
      <c r="EP114" s="11">
        <v>219923</v>
      </c>
      <c r="EQ114" s="11">
        <v>218523</v>
      </c>
      <c r="ER114" s="11">
        <v>210893</v>
      </c>
      <c r="ES114" s="11">
        <v>196490</v>
      </c>
      <c r="ET114" s="11">
        <v>185960</v>
      </c>
      <c r="EU114" s="11">
        <v>189869</v>
      </c>
      <c r="EV114" s="11">
        <v>192837</v>
      </c>
      <c r="EW114" s="11">
        <v>196317</v>
      </c>
      <c r="EX114" s="11">
        <v>197621</v>
      </c>
      <c r="EY114" s="11">
        <v>211144</v>
      </c>
      <c r="EZ114" s="11">
        <v>216891</v>
      </c>
      <c r="FA114" s="11">
        <v>235997</v>
      </c>
      <c r="FB114" s="11">
        <v>254342</v>
      </c>
      <c r="FC114" s="11">
        <v>323112</v>
      </c>
      <c r="FD114" s="11">
        <v>319222</v>
      </c>
      <c r="FE114" s="11">
        <v>260176</v>
      </c>
      <c r="FF114" s="11">
        <v>260939</v>
      </c>
      <c r="FG114" s="11">
        <v>261262</v>
      </c>
      <c r="FH114" s="11">
        <v>232277</v>
      </c>
      <c r="FI114" s="11">
        <v>241616</v>
      </c>
      <c r="FJ114" s="11">
        <v>329268</v>
      </c>
      <c r="FK114" s="11">
        <v>305377</v>
      </c>
      <c r="FL114" s="11">
        <v>281310</v>
      </c>
      <c r="FM114" s="11" t="e">
        <v>#N/A</v>
      </c>
      <c r="FN114" s="11">
        <v>224552</v>
      </c>
      <c r="FO114" s="11">
        <v>220681</v>
      </c>
      <c r="FP114" s="11">
        <v>217610</v>
      </c>
      <c r="FQ114" s="11">
        <v>215513</v>
      </c>
      <c r="FR114" s="11">
        <v>208578</v>
      </c>
      <c r="FS114" s="11">
        <v>200506</v>
      </c>
      <c r="FT114" s="11">
        <v>187997</v>
      </c>
      <c r="FU114" s="11">
        <v>194512</v>
      </c>
      <c r="FV114" s="11">
        <v>202202</v>
      </c>
      <c r="FW114" s="11">
        <v>204625</v>
      </c>
      <c r="FX114" s="11">
        <v>197126</v>
      </c>
      <c r="FY114" s="11">
        <v>203651</v>
      </c>
      <c r="FZ114" s="11">
        <v>203759</v>
      </c>
      <c r="GA114" s="11">
        <v>215457</v>
      </c>
      <c r="GB114" s="11">
        <v>228495</v>
      </c>
      <c r="GC114" s="11">
        <v>250156</v>
      </c>
      <c r="GD114" s="11">
        <v>291793</v>
      </c>
      <c r="GE114" s="11">
        <v>250054</v>
      </c>
      <c r="GF114" s="11">
        <v>248428</v>
      </c>
      <c r="GG114" s="11">
        <v>246588</v>
      </c>
      <c r="GH114" s="11">
        <v>222589</v>
      </c>
      <c r="GI114" s="11">
        <v>229807</v>
      </c>
      <c r="GJ114" s="11">
        <v>251015</v>
      </c>
      <c r="GK114" s="11">
        <v>266280</v>
      </c>
      <c r="GL114" s="11">
        <v>258253</v>
      </c>
      <c r="GM114" s="11" t="e">
        <v>#N/A</v>
      </c>
      <c r="GN114">
        <v>5126758</v>
      </c>
      <c r="GO114">
        <v>5128053</v>
      </c>
      <c r="GP114">
        <v>5125290</v>
      </c>
      <c r="GQ114">
        <v>5122316</v>
      </c>
      <c r="GR114">
        <v>5119227</v>
      </c>
      <c r="GS114">
        <v>5115910</v>
      </c>
      <c r="GT114">
        <v>5112409</v>
      </c>
      <c r="GU114">
        <v>5108764</v>
      </c>
      <c r="GV114">
        <v>5105027</v>
      </c>
      <c r="GW114">
        <v>5101212</v>
      </c>
      <c r="GX114">
        <v>5097379</v>
      </c>
      <c r="GY114">
        <v>5088946</v>
      </c>
      <c r="GZ114">
        <v>5080528</v>
      </c>
      <c r="HA114">
        <v>5072018</v>
      </c>
      <c r="HB114">
        <v>5063445</v>
      </c>
      <c r="HC114">
        <v>5054642</v>
      </c>
      <c r="HD114">
        <v>5045644</v>
      </c>
      <c r="HE114">
        <v>5036499</v>
      </c>
      <c r="HF114">
        <v>5027032</v>
      </c>
      <c r="HG114">
        <v>5017400</v>
      </c>
      <c r="HH114">
        <v>5007572</v>
      </c>
      <c r="HI114">
        <v>4997501</v>
      </c>
      <c r="HJ114">
        <v>4987319</v>
      </c>
      <c r="HK114">
        <v>4977199</v>
      </c>
      <c r="HL114">
        <v>4967028</v>
      </c>
      <c r="HM114">
        <v>4956870</v>
      </c>
      <c r="HN114">
        <v>4946741</v>
      </c>
      <c r="HO114">
        <v>45.25</v>
      </c>
      <c r="HP114">
        <v>45.17</v>
      </c>
      <c r="HQ114">
        <v>45.12</v>
      </c>
      <c r="HR114">
        <v>45.08</v>
      </c>
      <c r="HS114">
        <v>45.03</v>
      </c>
      <c r="HT114">
        <v>44.99</v>
      </c>
      <c r="HU114">
        <v>44.95</v>
      </c>
      <c r="HV114">
        <v>44.96</v>
      </c>
      <c r="HW114">
        <v>45.01</v>
      </c>
      <c r="HX114">
        <v>45.08</v>
      </c>
      <c r="HY114">
        <v>45.15</v>
      </c>
      <c r="HZ114">
        <v>45.26</v>
      </c>
      <c r="IA114">
        <v>45.35</v>
      </c>
      <c r="IB114">
        <v>45.44</v>
      </c>
      <c r="IC114">
        <v>45.51</v>
      </c>
      <c r="ID114">
        <v>45.56</v>
      </c>
      <c r="IE114">
        <v>45.59</v>
      </c>
      <c r="IF114">
        <v>45.62</v>
      </c>
      <c r="IG114">
        <v>45.66</v>
      </c>
      <c r="IH114">
        <v>45.71</v>
      </c>
      <c r="II114">
        <v>45.73</v>
      </c>
      <c r="IJ114">
        <v>45.74</v>
      </c>
      <c r="IK114">
        <v>45.73</v>
      </c>
      <c r="IL114">
        <v>45.68</v>
      </c>
      <c r="IM114">
        <v>45.61</v>
      </c>
      <c r="IN114">
        <v>45.53</v>
      </c>
      <c r="IO114">
        <v>45.45</v>
      </c>
      <c r="IP114">
        <v>45310</v>
      </c>
      <c r="IQ114">
        <v>45893</v>
      </c>
      <c r="IR114">
        <v>46071</v>
      </c>
      <c r="IS114">
        <v>45813</v>
      </c>
      <c r="IT114">
        <v>45540</v>
      </c>
      <c r="IU114">
        <v>45239</v>
      </c>
      <c r="IV114">
        <v>44940</v>
      </c>
      <c r="IW114">
        <v>44652</v>
      </c>
      <c r="IX114">
        <v>44371</v>
      </c>
      <c r="IY114">
        <v>44143</v>
      </c>
      <c r="IZ114">
        <v>43940</v>
      </c>
      <c r="JA114">
        <v>43745</v>
      </c>
      <c r="JB114">
        <v>43588</v>
      </c>
      <c r="JC114">
        <v>43465</v>
      </c>
      <c r="JD114">
        <v>43390</v>
      </c>
      <c r="JE114">
        <v>43347</v>
      </c>
      <c r="JF114">
        <v>43368</v>
      </c>
      <c r="JG114">
        <v>43425</v>
      </c>
      <c r="JH114">
        <v>43520</v>
      </c>
      <c r="JI114">
        <v>43647</v>
      </c>
      <c r="JJ114">
        <v>43817</v>
      </c>
      <c r="JK114">
        <v>44001</v>
      </c>
      <c r="JL114">
        <v>44190</v>
      </c>
      <c r="JM114">
        <v>44375</v>
      </c>
      <c r="JN114">
        <v>44540</v>
      </c>
      <c r="JO114">
        <v>44667</v>
      </c>
      <c r="JP114">
        <v>44753</v>
      </c>
      <c r="JQ114">
        <v>67514</v>
      </c>
      <c r="JR114">
        <v>67377</v>
      </c>
      <c r="JS114">
        <v>67288</v>
      </c>
      <c r="JT114">
        <v>67276</v>
      </c>
      <c r="JU114">
        <v>67200</v>
      </c>
      <c r="JV114">
        <v>67139</v>
      </c>
      <c r="JW114">
        <v>67013</v>
      </c>
      <c r="JX114">
        <v>66894</v>
      </c>
      <c r="JY114">
        <v>66735</v>
      </c>
      <c r="JZ114">
        <v>66525</v>
      </c>
      <c r="KA114">
        <v>66335</v>
      </c>
      <c r="KB114">
        <v>66248</v>
      </c>
      <c r="KC114">
        <v>66126</v>
      </c>
      <c r="KD114">
        <v>66086</v>
      </c>
      <c r="KE114">
        <v>66114</v>
      </c>
      <c r="KF114">
        <v>66208</v>
      </c>
      <c r="KG114">
        <v>66441</v>
      </c>
      <c r="KH114">
        <v>66649</v>
      </c>
      <c r="KI114">
        <v>66979</v>
      </c>
      <c r="KJ114">
        <v>67238</v>
      </c>
      <c r="KK114">
        <v>67536</v>
      </c>
      <c r="KL114">
        <v>67801</v>
      </c>
      <c r="KM114">
        <v>68101</v>
      </c>
      <c r="KN114">
        <v>68211</v>
      </c>
      <c r="KO114">
        <v>68322</v>
      </c>
      <c r="KP114">
        <v>68377</v>
      </c>
      <c r="KQ114">
        <v>68355</v>
      </c>
      <c r="KR114">
        <v>22809</v>
      </c>
      <c r="KS114">
        <v>22779</v>
      </c>
      <c r="KT114">
        <v>18454</v>
      </c>
      <c r="KU114">
        <v>18489</v>
      </c>
      <c r="KV114">
        <v>18571</v>
      </c>
      <c r="KW114">
        <v>18583</v>
      </c>
      <c r="KX114">
        <v>18572</v>
      </c>
      <c r="KY114">
        <v>18597</v>
      </c>
      <c r="KZ114">
        <v>18627</v>
      </c>
      <c r="LA114">
        <v>18567</v>
      </c>
      <c r="LB114">
        <v>18562</v>
      </c>
      <c r="LC114">
        <v>14070</v>
      </c>
      <c r="LD114">
        <v>14120</v>
      </c>
      <c r="LE114">
        <v>14111</v>
      </c>
      <c r="LF114">
        <v>14151</v>
      </c>
      <c r="LG114">
        <v>14058</v>
      </c>
      <c r="LH114">
        <v>14075</v>
      </c>
      <c r="LI114">
        <v>14079</v>
      </c>
      <c r="LJ114">
        <v>13992</v>
      </c>
      <c r="LK114">
        <v>13959</v>
      </c>
      <c r="LL114">
        <v>13891</v>
      </c>
      <c r="LM114">
        <v>13729</v>
      </c>
      <c r="LN114">
        <v>13729</v>
      </c>
      <c r="LO114">
        <v>13716</v>
      </c>
      <c r="LP114">
        <v>13611</v>
      </c>
      <c r="LQ114">
        <v>13552</v>
      </c>
      <c r="LR114">
        <v>13473</v>
      </c>
    </row>
    <row r="116" spans="1:330" x14ac:dyDescent="0.35">
      <c r="B116" s="2"/>
    </row>
    <row r="117" spans="1:330" ht="15.5" x14ac:dyDescent="0.35">
      <c r="A117" s="162" t="s">
        <v>251</v>
      </c>
      <c r="B117" s="163"/>
      <c r="C117" s="163"/>
    </row>
    <row r="118" spans="1:330" ht="15.5" x14ac:dyDescent="0.35">
      <c r="A118" s="8"/>
      <c r="B118" s="4"/>
      <c r="C118" s="4"/>
    </row>
    <row r="119" spans="1:330" ht="15.5" x14ac:dyDescent="0.35">
      <c r="A119" s="14"/>
      <c r="B119" s="20" t="s">
        <v>278</v>
      </c>
      <c r="M119" s="1">
        <f>$E$7</f>
        <v>2000</v>
      </c>
      <c r="N119" s="1">
        <v>2050</v>
      </c>
    </row>
    <row r="120" spans="1:330" ht="15.5" x14ac:dyDescent="0.35">
      <c r="A120" s="8"/>
      <c r="B120" s="4"/>
      <c r="C120" s="4"/>
      <c r="D120" s="9" t="s">
        <v>267</v>
      </c>
      <c r="E120" s="1" t="str">
        <f>INDEX($D$14:$D$114,$E$6)</f>
        <v>im Reg.-Bez. Münster</v>
      </c>
      <c r="I120" s="9" t="s">
        <v>271</v>
      </c>
      <c r="J120" s="11" t="e">
        <f ca="1">MIN($F$132:$F$153,$N$128:$N$157)</f>
        <v>#N/A</v>
      </c>
      <c r="K120" s="11"/>
      <c r="L120" s="9" t="s">
        <v>273</v>
      </c>
      <c r="M120" s="11" t="e">
        <f ca="1">IF($E$6=7,ROUNDDOWN(J120/1000*0.5,0)*1000,ROUNDDOWN(J120/1000*0.95,0)*1000)</f>
        <v>#N/A</v>
      </c>
      <c r="N120" s="11" t="e">
        <f ca="1">M120</f>
        <v>#N/A</v>
      </c>
    </row>
    <row r="121" spans="1:330" ht="15.5" x14ac:dyDescent="0.35">
      <c r="A121" s="8"/>
      <c r="B121" s="4"/>
      <c r="C121" s="4"/>
      <c r="D121" s="9" t="s">
        <v>266</v>
      </c>
      <c r="I121" s="9" t="s">
        <v>272</v>
      </c>
      <c r="J121" s="11" t="e">
        <f ca="1">MAX($F$132:$F$153,$N$128:$N$157)</f>
        <v>#N/A</v>
      </c>
      <c r="K121" s="11"/>
      <c r="L121" s="9" t="s">
        <v>274</v>
      </c>
      <c r="M121" s="11" t="e">
        <f ca="1">ROUNDUP(J121/1000,0)*1000</f>
        <v>#N/A</v>
      </c>
      <c r="N121" s="11" t="e">
        <f ca="1">M121</f>
        <v>#N/A</v>
      </c>
    </row>
    <row r="122" spans="1:330" ht="15.5" x14ac:dyDescent="0.35">
      <c r="A122" s="14"/>
      <c r="B122" s="15"/>
      <c r="C122" s="15"/>
      <c r="D122" s="9"/>
      <c r="I122" s="9"/>
    </row>
    <row r="123" spans="1:330" x14ac:dyDescent="0.35">
      <c r="B123" s="2"/>
      <c r="D123" s="9" t="s">
        <v>248</v>
      </c>
      <c r="E123" s="1" t="s">
        <v>227</v>
      </c>
      <c r="F123" s="1" t="s">
        <v>228</v>
      </c>
      <c r="G123" s="1" t="s">
        <v>229</v>
      </c>
      <c r="H123" s="1" t="s">
        <v>230</v>
      </c>
      <c r="I123" s="1" t="s">
        <v>231</v>
      </c>
      <c r="J123" s="1" t="s">
        <v>232</v>
      </c>
      <c r="K123" s="1" t="s">
        <v>233</v>
      </c>
      <c r="L123" s="1" t="s">
        <v>234</v>
      </c>
      <c r="M123" s="1" t="s">
        <v>235</v>
      </c>
      <c r="N123" s="1" t="s">
        <v>236</v>
      </c>
      <c r="O123" s="1" t="s">
        <v>237</v>
      </c>
      <c r="P123" s="1" t="s">
        <v>238</v>
      </c>
      <c r="Q123" s="1" t="s">
        <v>239</v>
      </c>
      <c r="R123" s="1" t="s">
        <v>240</v>
      </c>
    </row>
    <row r="124" spans="1:330" x14ac:dyDescent="0.35">
      <c r="B124" s="2"/>
      <c r="D124" s="9" t="s">
        <v>249</v>
      </c>
      <c r="E124" s="1">
        <f t="shared" ref="E124:R124" si="3">MATCH(E123,$F$12:$SS$12,0)+5</f>
        <v>6</v>
      </c>
      <c r="F124" s="1">
        <f t="shared" si="3"/>
        <v>10</v>
      </c>
      <c r="G124" s="1">
        <f t="shared" si="3"/>
        <v>14</v>
      </c>
      <c r="H124" s="1">
        <f t="shared" si="3"/>
        <v>40</v>
      </c>
      <c r="I124" s="1">
        <f t="shared" si="3"/>
        <v>66</v>
      </c>
      <c r="J124" s="1">
        <f t="shared" si="3"/>
        <v>92</v>
      </c>
      <c r="K124" s="1">
        <f t="shared" si="3"/>
        <v>118</v>
      </c>
      <c r="L124" s="1">
        <f t="shared" si="3"/>
        <v>144</v>
      </c>
      <c r="M124" s="1">
        <f t="shared" si="3"/>
        <v>170</v>
      </c>
      <c r="N124" s="1">
        <f t="shared" si="3"/>
        <v>196</v>
      </c>
      <c r="O124" s="1">
        <f t="shared" si="3"/>
        <v>223</v>
      </c>
      <c r="P124" s="1">
        <f t="shared" si="3"/>
        <v>250</v>
      </c>
      <c r="Q124" s="1">
        <f t="shared" si="3"/>
        <v>277</v>
      </c>
      <c r="R124" s="1">
        <f t="shared" si="3"/>
        <v>304</v>
      </c>
    </row>
    <row r="125" spans="1:330" x14ac:dyDescent="0.35">
      <c r="B125" s="2"/>
      <c r="D125" s="9" t="s">
        <v>250</v>
      </c>
      <c r="E125" s="1">
        <f t="shared" ref="E125:J125" si="4">F124-1</f>
        <v>9</v>
      </c>
      <c r="F125" s="1">
        <f t="shared" si="4"/>
        <v>13</v>
      </c>
      <c r="G125" s="1">
        <f t="shared" si="4"/>
        <v>39</v>
      </c>
      <c r="H125" s="1">
        <f t="shared" si="4"/>
        <v>65</v>
      </c>
      <c r="I125" s="1">
        <f t="shared" si="4"/>
        <v>91</v>
      </c>
      <c r="J125" s="1">
        <f t="shared" si="4"/>
        <v>117</v>
      </c>
      <c r="K125" s="1">
        <f t="shared" ref="K125:Q125" si="5">L124-1</f>
        <v>143</v>
      </c>
      <c r="L125" s="1">
        <f t="shared" si="5"/>
        <v>169</v>
      </c>
      <c r="M125" s="1">
        <f t="shared" si="5"/>
        <v>195</v>
      </c>
      <c r="N125" s="1">
        <f t="shared" si="5"/>
        <v>222</v>
      </c>
      <c r="O125" s="1">
        <f t="shared" si="5"/>
        <v>249</v>
      </c>
      <c r="P125" s="1">
        <f t="shared" si="5"/>
        <v>276</v>
      </c>
      <c r="Q125" s="1">
        <f t="shared" si="5"/>
        <v>303</v>
      </c>
      <c r="R125" s="1">
        <f>Q125+(R124-Q124)</f>
        <v>330</v>
      </c>
    </row>
    <row r="126" spans="1:330" x14ac:dyDescent="0.35">
      <c r="B126" s="2"/>
    </row>
    <row r="127" spans="1:330" x14ac:dyDescent="0.35">
      <c r="B127" s="2"/>
      <c r="E127" s="9" t="s">
        <v>259</v>
      </c>
      <c r="F127" s="1" t="s">
        <v>252</v>
      </c>
      <c r="G127" s="1" t="s">
        <v>253</v>
      </c>
      <c r="H127" s="1" t="s">
        <v>254</v>
      </c>
      <c r="I127" s="1" t="s">
        <v>255</v>
      </c>
      <c r="J127" s="1" t="s">
        <v>256</v>
      </c>
      <c r="K127" s="1" t="s">
        <v>257</v>
      </c>
      <c r="L127" s="1" t="s">
        <v>258</v>
      </c>
      <c r="M127" s="9" t="s">
        <v>265</v>
      </c>
      <c r="N127" s="1" t="s">
        <v>260</v>
      </c>
      <c r="O127" s="1" t="s">
        <v>261</v>
      </c>
      <c r="P127" s="1" t="s">
        <v>262</v>
      </c>
      <c r="Q127" s="1" t="s">
        <v>263</v>
      </c>
      <c r="R127" s="1" t="s">
        <v>264</v>
      </c>
    </row>
    <row r="128" spans="1:330" x14ac:dyDescent="0.35">
      <c r="B128" s="2"/>
      <c r="E128" s="1">
        <v>1950</v>
      </c>
      <c r="F128" s="11">
        <f ca="1">INDEX(INDIRECT("Z14S" &amp; $E$124, FALSE):INDIRECT("Z114S" &amp; $E$125, FALSE),$E$6, MATCH($E128,INDIRECT("Z13S" &amp;$E$124 &amp; ":Z13S" &amp;$E$125, FALSE),0))</f>
        <v>1882307</v>
      </c>
      <c r="G128" s="13" t="e">
        <v>#N/A</v>
      </c>
      <c r="H128" s="11" t="e">
        <f ca="1">INDEX(INDIRECT("Z14S" &amp; $F$124, FALSE):INDIRECT("Z114S" &amp; $F$125, FALSE),$E$6, MATCH($E128,INDIRECT("Z13S" &amp;$F$124 &amp; ":Z13S" &amp;$F$125, FALSE),0))</f>
        <v>#N/A</v>
      </c>
      <c r="I128" s="11" t="e">
        <v>#N/A</v>
      </c>
      <c r="J128" s="11" t="e">
        <v>#N/A</v>
      </c>
      <c r="K128" s="11" t="e">
        <v>#N/A</v>
      </c>
      <c r="L128" s="11" t="e">
        <v>#N/A</v>
      </c>
      <c r="M128" s="1">
        <v>2024</v>
      </c>
      <c r="N128" s="11">
        <f ca="1">INDEX(INDIRECT("Z14S" &amp; $N$124, FALSE):INDIRECT("Z114S" &amp; $N$125, FALSE),$E$6, MATCH($M128,INDIRECT("Z13S" &amp;$N$124 &amp; ":Z13S" &amp;$N$125, FALSE),0))</f>
        <v>2658189</v>
      </c>
      <c r="O128" s="13">
        <f ca="1">ROUND(INDEX(INDIRECT("Z14S" &amp; $O$124, FALSE):INDIRECT("Z114S" &amp; $O$125, FALSE),$E$6, MATCH($M128,INDIRECT("Z13S" &amp;$O$124 &amp; ":Z13S" &amp;$O$125, FALSE),0)),1)</f>
        <v>45.1</v>
      </c>
      <c r="P128" s="11" t="e">
        <v>#N/A</v>
      </c>
      <c r="Q128" s="11" t="e">
        <v>#N/A</v>
      </c>
      <c r="R128" s="11" t="e">
        <v>#N/A</v>
      </c>
    </row>
    <row r="129" spans="2:18" x14ac:dyDescent="0.35">
      <c r="B129" s="2"/>
      <c r="E129" s="1">
        <v>1961</v>
      </c>
      <c r="F129" s="11">
        <f ca="1">INDEX(INDIRECT("Z14S" &amp; $E$124, FALSE):INDIRECT("Z114S" &amp; $E$125, FALSE),$E$6, MATCH($E129,INDIRECT("Z13S" &amp;$E$124 &amp; ":Z13S" &amp;$E$125, FALSE),0))</f>
        <v>2231567</v>
      </c>
      <c r="G129" s="13" t="e">
        <v>#N/A</v>
      </c>
      <c r="H129" s="11" t="e">
        <f ca="1">INDEX(INDIRECT("Z14S" &amp; $F$124, FALSE):INDIRECT("Z114S" &amp; $F$125, FALSE),$E$6, MATCH($E129,INDIRECT("Z13S" &amp;$F$124 &amp; ":Z13S" &amp;$F$125, FALSE),0))</f>
        <v>#N/A</v>
      </c>
      <c r="I129" s="11" t="e">
        <v>#N/A</v>
      </c>
      <c r="J129" s="11" t="e">
        <v>#N/A</v>
      </c>
      <c r="K129" s="11" t="e">
        <v>#N/A</v>
      </c>
      <c r="L129" s="11" t="e">
        <v>#N/A</v>
      </c>
      <c r="M129" s="1">
        <f t="shared" ref="M129:M131" si="6">M128+1</f>
        <v>2025</v>
      </c>
      <c r="N129" s="11">
        <f ca="1">INDEX(INDIRECT("Z14S" &amp; $N$124, FALSE):INDIRECT("Z114S" &amp; $N$125, FALSE),$E$6, MATCH($M129,INDIRECT("Z13S" &amp;$N$124 &amp; ":Z13S" &amp;$N$125, FALSE),0))</f>
        <v>2662429</v>
      </c>
      <c r="O129" s="13">
        <f ca="1">ROUND(INDEX(INDIRECT("Z14S" &amp; $O$124, FALSE):INDIRECT("Z114S" &amp; $O$125, FALSE),$E$6, MATCH($M129,INDIRECT("Z13S" &amp;$O$124 &amp; ":Z13S" &amp;$O$125, FALSE),0)),1)</f>
        <v>45.1</v>
      </c>
      <c r="P129" s="11">
        <f ca="1">INDEX(INDIRECT("Z14S" &amp; $P$124, FALSE):INDIRECT("Z114S" &amp; $P$125, FALSE),$E$6, MATCH($M129,INDIRECT("Z13S" &amp;$P$124 &amp; ":Z13S" &amp;$P$125, FALSE),0))</f>
        <v>24115</v>
      </c>
      <c r="Q129" s="11">
        <f ca="1">INDEX(INDIRECT("Z14S" &amp; $Q$124, FALSE):INDIRECT("Z114S" &amp; $Q$125, FALSE),$E$6, MATCH($M129,INDIRECT("Z13S" &amp;$Q$124 &amp; ":Z13S" &amp;$Q$125, FALSE),0))</f>
        <v>31292</v>
      </c>
      <c r="R129" s="11">
        <f ca="1">INDEX(INDIRECT("Z14S" &amp; $R$124, FALSE):INDIRECT("Z114S" &amp; $R$125, FALSE),$E$6, MATCH($M129,INDIRECT("Z13S" &amp;$R$124 &amp; ":Z13S" &amp;$R$125, FALSE),0))</f>
        <v>11417</v>
      </c>
    </row>
    <row r="130" spans="2:18" x14ac:dyDescent="0.35">
      <c r="B130" s="2"/>
      <c r="E130" s="1">
        <v>1970</v>
      </c>
      <c r="F130" s="11">
        <f ca="1">INDEX(INDIRECT("Z14S" &amp; $E$124, FALSE):INDIRECT("Z114S" &amp; $E$125, FALSE),$E$6, MATCH($E130,INDIRECT("Z13S" &amp;$E$124 &amp; ":Z13S" &amp;$E$125, FALSE),0))</f>
        <v>2360754</v>
      </c>
      <c r="G130" s="13" t="e">
        <v>#N/A</v>
      </c>
      <c r="H130" s="11">
        <f ca="1">INDEX(INDIRECT("Z14S" &amp; $F$124, FALSE):INDIRECT("Z114S" &amp; $F$125, FALSE),$E$6, MATCH($E130,INDIRECT("Z13S" &amp;$F$124 &amp; ":Z13S" &amp;$F$125, FALSE),0))</f>
        <v>53917</v>
      </c>
      <c r="I130" s="11" t="e">
        <v>#N/A</v>
      </c>
      <c r="J130" s="11" t="e">
        <v>#N/A</v>
      </c>
      <c r="K130" s="11" t="e">
        <v>#N/A</v>
      </c>
      <c r="L130" s="11" t="e">
        <v>#N/A</v>
      </c>
      <c r="M130" s="1">
        <f t="shared" si="6"/>
        <v>2026</v>
      </c>
      <c r="N130" s="11">
        <f ca="1">INDEX(INDIRECT("Z14S" &amp; $N$124, FALSE):INDIRECT("Z114S" &amp; $N$125, FALSE),$E$6, MATCH($M130,INDIRECT("Z13S" &amp;$N$124 &amp; ":Z13S" &amp;$N$125, FALSE),0))</f>
        <v>2664959</v>
      </c>
      <c r="O130" s="13">
        <f ca="1">ROUND(INDEX(INDIRECT("Z14S" &amp; $O$124, FALSE):INDIRECT("Z114S" &amp; $O$125, FALSE),$E$6, MATCH($M130,INDIRECT("Z13S" &amp;$O$124 &amp; ":Z13S" &amp;$O$125, FALSE),0)),1)</f>
        <v>45.1</v>
      </c>
      <c r="P130" s="11">
        <f ca="1">INDEX(INDIRECT("Z14S" &amp; $P$124, FALSE):INDIRECT("Z114S" &amp; $P$125, FALSE),$E$6, MATCH($M130,INDIRECT("Z13S" &amp;$P$124 &amp; ":Z13S" &amp;$P$125, FALSE),0))</f>
        <v>24276</v>
      </c>
      <c r="Q130" s="11">
        <f ca="1">INDEX(INDIRECT("Z14S" &amp; $Q$124, FALSE):INDIRECT("Z114S" &amp; $Q$125, FALSE),$E$6, MATCH($M130,INDIRECT("Z13S" &amp;$Q$124 &amp; ":Z13S" &amp;$Q$125, FALSE),0))</f>
        <v>31401</v>
      </c>
      <c r="R130" s="11">
        <f ca="1">INDEX(INDIRECT("Z14S" &amp; $R$124, FALSE):INDIRECT("Z114S" &amp; $R$125, FALSE),$E$6, MATCH($M130,INDIRECT("Z13S" &amp;$R$124 &amp; ":Z13S" &amp;$R$125, FALSE),0))</f>
        <v>9655</v>
      </c>
    </row>
    <row r="131" spans="2:18" x14ac:dyDescent="0.35">
      <c r="B131" s="2"/>
      <c r="E131" s="1">
        <v>1987</v>
      </c>
      <c r="F131" s="11">
        <f ca="1">INDEX(INDIRECT("Z14S" &amp; $E$124, FALSE):INDIRECT("Z114S" &amp; $E$125, FALSE),$E$6, MATCH($E131,INDIRECT("Z13S" &amp;$E$124 &amp; ":Z13S" &amp;$E$125, FALSE),0))</f>
        <v>2389192</v>
      </c>
      <c r="G131" s="13" t="e">
        <v>#N/A</v>
      </c>
      <c r="H131" s="11">
        <f ca="1">INDEX(INDIRECT("Z14S" &amp; $F$124, FALSE):INDIRECT("Z114S" &amp; $F$125, FALSE),$E$6, MATCH($E131,INDIRECT("Z13S" &amp;$F$124 &amp; ":Z13S" &amp;$F$125, FALSE),0))</f>
        <v>129061</v>
      </c>
      <c r="I131" s="11" t="e">
        <v>#N/A</v>
      </c>
      <c r="J131" s="11" t="e">
        <v>#N/A</v>
      </c>
      <c r="K131" s="11" t="e">
        <v>#N/A</v>
      </c>
      <c r="L131" s="11" t="e">
        <v>#N/A</v>
      </c>
      <c r="M131" s="1">
        <f t="shared" si="6"/>
        <v>2027</v>
      </c>
      <c r="N131" s="11">
        <f ca="1">INDEX(INDIRECT("Z14S" &amp; $N$124, FALSE):INDIRECT("Z114S" &amp; $N$125, FALSE),$E$6, MATCH($M131,INDIRECT("Z13S" &amp;$N$124 &amp; ":Z13S" &amp;$N$125, FALSE),0))</f>
        <v>2667282</v>
      </c>
      <c r="O131" s="13">
        <f ca="1">ROUND(INDEX(INDIRECT("Z14S" &amp; $O$124, FALSE):INDIRECT("Z114S" &amp; $O$125, FALSE),$E$6, MATCH($M131,INDIRECT("Z13S" &amp;$O$124 &amp; ":Z13S" &amp;$O$125, FALSE),0)),1)</f>
        <v>45.1</v>
      </c>
      <c r="P131" s="11">
        <f ca="1">INDEX(INDIRECT("Z14S" &amp; $P$124, FALSE):INDIRECT("Z114S" &amp; $P$125, FALSE),$E$6, MATCH($M131,INDIRECT("Z13S" &amp;$P$124 &amp; ":Z13S" &amp;$P$125, FALSE),0))</f>
        <v>24140</v>
      </c>
      <c r="Q131" s="11">
        <f ca="1">INDEX(INDIRECT("Z14S" &amp; $Q$124, FALSE):INDIRECT("Z114S" &amp; $Q$125, FALSE),$E$6, MATCH($M131,INDIRECT("Z13S" &amp;$Q$124 &amp; ":Z13S" &amp;$Q$125, FALSE),0))</f>
        <v>31478</v>
      </c>
      <c r="R131" s="11">
        <f ca="1">INDEX(INDIRECT("Z14S" &amp; $R$124, FALSE):INDIRECT("Z114S" &amp; $R$125, FALSE),$E$6, MATCH($M131,INDIRECT("Z13S" &amp;$R$124 &amp; ":Z13S" &amp;$R$125, FALSE),0))</f>
        <v>9661</v>
      </c>
    </row>
    <row r="132" spans="2:18" x14ac:dyDescent="0.35">
      <c r="B132" s="2"/>
      <c r="E132" s="1">
        <f>$E$7</f>
        <v>2000</v>
      </c>
      <c r="F132" s="11">
        <f ca="1">INDEX(INDIRECT("Z14S" &amp; $G$124, FALSE):INDIRECT("Z114S" &amp; $G$125, FALSE),$E$6, MATCH($E132,INDIRECT("Z13S" &amp;$G$124 &amp; ":Z13S" &amp;$G$125, FALSE),0))</f>
        <v>2612301</v>
      </c>
      <c r="G132" s="13">
        <f ca="1">ROUND(INDEX(INDIRECT("Z14S" &amp; $H$124, FALSE):INDIRECT("Z114S" &amp; $H$125, FALSE),$E$6, MATCH($E132,INDIRECT("Z13S" &amp;$H$124 &amp; ":Z13S" &amp;$H$125, FALSE),0)),1)</f>
        <v>38.9</v>
      </c>
      <c r="H132" s="11">
        <f ca="1">INDEX(INDIRECT("Z14S" &amp; $I$124, FALSE):INDIRECT("Z114S" &amp; $I$125, FALSE),$E$6, MATCH($E132,INDIRECT("Z13S" &amp;$I$124 &amp; ":Z13S" &amp;$I$125, FALSE),0))</f>
        <v>214781</v>
      </c>
      <c r="I132" s="11">
        <f ca="1">INDEX(INDIRECT("Z14S" &amp; $J$124, FALSE):INDIRECT("Z114S" &amp; $J$125, FALSE),$E$6, MATCH($E132,INDIRECT("Z13S" &amp;$J$124 &amp; ":Z13S" &amp;$J$125, FALSE),0))</f>
        <v>26878</v>
      </c>
      <c r="J132" s="11">
        <f ca="1">INDEX(INDIRECT("Z14S" &amp; $K$124, FALSE):INDIRECT("Z114S" &amp; $K$125, FALSE),$E$6, MATCH($E132,INDIRECT("Z13S" &amp;$K$124 &amp; ":Z13S" &amp;$K$125, FALSE),0))</f>
        <v>25798</v>
      </c>
      <c r="K132" s="11">
        <f ca="1">INDEX(INDIRECT("Z14S" &amp; $L$124, FALSE):INDIRECT("Z114S" &amp; $L$125, FALSE),$E$6, MATCH($E132,INDIRECT("Z13S" &amp;$L$124 &amp; ":Z13S" &amp;$L$125, FALSE),0))</f>
        <v>108661</v>
      </c>
      <c r="L132" s="11">
        <f ca="1">INDEX(INDIRECT("Z14S" &amp; $M$124, FALSE):INDIRECT("Z114S" &amp; $M$125, FALSE),$E$6, MATCH($E132,INDIRECT("Z13S" &amp;$M$124 &amp; ":Z13S" &amp;$M$125, FALSE),0))</f>
        <v>106219</v>
      </c>
      <c r="M132" s="1">
        <f t="shared" ref="M132:M157" si="7">M131+1</f>
        <v>2028</v>
      </c>
      <c r="N132" s="11">
        <f ca="1">INDEX(INDIRECT("Z14S" &amp; $N$124, FALSE):INDIRECT("Z114S" &amp; $N$125, FALSE),$E$6, MATCH($M132,INDIRECT("Z13S" &amp;$N$124 &amp; ":Z13S" &amp;$N$125, FALSE),0))</f>
        <v>2669355</v>
      </c>
      <c r="O132" s="13">
        <f ca="1">ROUND(INDEX(INDIRECT("Z14S" &amp; $O$124, FALSE):INDIRECT("Z114S" &amp; $O$125, FALSE),$E$6, MATCH($M132,INDIRECT("Z13S" &amp;$O$124 &amp; ":Z13S" &amp;$O$125, FALSE),0)),1)</f>
        <v>45.2</v>
      </c>
      <c r="P132" s="11">
        <f ca="1">INDEX(INDIRECT("Z14S" &amp; $P$124, FALSE):INDIRECT("Z114S" &amp; $P$125, FALSE),$E$6, MATCH($M132,INDIRECT("Z13S" &amp;$P$124 &amp; ":Z13S" &amp;$P$125, FALSE),0))</f>
        <v>23967</v>
      </c>
      <c r="Q132" s="11">
        <f ca="1">INDEX(INDIRECT("Z14S" &amp; $Q$124, FALSE):INDIRECT("Z114S" &amp; $Q$125, FALSE),$E$6, MATCH($M132,INDIRECT("Z13S" &amp;$Q$124 &amp; ":Z13S" &amp;$Q$125, FALSE),0))</f>
        <v>31668</v>
      </c>
      <c r="R132" s="11">
        <f ca="1">INDEX(INDIRECT("Z14S" &amp; $R$124, FALSE):INDIRECT("Z114S" &amp; $R$125, FALSE),$E$6, MATCH($M132,INDIRECT("Z13S" &amp;$R$124 &amp; ":Z13S" &amp;$R$125, FALSE),0))</f>
        <v>9774</v>
      </c>
    </row>
    <row r="133" spans="2:18" x14ac:dyDescent="0.35">
      <c r="B133" s="2"/>
      <c r="E133" s="1">
        <f>E132+1</f>
        <v>2001</v>
      </c>
      <c r="F133" s="11">
        <f ca="1">INDEX(INDIRECT("Z14S" &amp; $G$124, FALSE):INDIRECT("Z114S" &amp; $G$125, FALSE),$E$6, MATCH($E133,INDIRECT("Z13S" &amp;$G$124 &amp; ":Z13S" &amp;$G$125, FALSE),0))</f>
        <v>2620240</v>
      </c>
      <c r="G133" s="13">
        <f ca="1">ROUND(INDEX(INDIRECT("Z14S" &amp; $H$124, FALSE):INDIRECT("Z114S" &amp; $H$125, FALSE),$E$6, MATCH($E133,INDIRECT("Z13S" &amp;$H$124 &amp; ":Z13S" &amp;$H$125, FALSE),0)),1)</f>
        <v>39.200000000000003</v>
      </c>
      <c r="H133" s="11">
        <f ca="1">INDEX(INDIRECT("Z14S" &amp; $I$124, FALSE):INDIRECT("Z114S" &amp; $I$125, FALSE),$E$6, MATCH($E133,INDIRECT("Z13S" &amp;$I$124 &amp; ":Z13S" &amp;$I$125, FALSE),0))</f>
        <v>212573</v>
      </c>
      <c r="I133" s="11">
        <f ca="1">INDEX(INDIRECT("Z14S" &amp; $J$124, FALSE):INDIRECT("Z114S" &amp; $J$125, FALSE),$E$6, MATCH($E133,INDIRECT("Z13S" &amp;$J$124 &amp; ":Z13S" &amp;$J$125, FALSE),0))</f>
        <v>25535</v>
      </c>
      <c r="J133" s="11">
        <f ca="1">INDEX(INDIRECT("Z14S" &amp; $K$124, FALSE):INDIRECT("Z114S" &amp; $K$125, FALSE),$E$6, MATCH($E133,INDIRECT("Z13S" &amp;$K$124 &amp; ":Z13S" &amp;$K$125, FALSE),0))</f>
        <v>24945</v>
      </c>
      <c r="K133" s="11">
        <f ca="1">INDEX(INDIRECT("Z14S" &amp; $L$124, FALSE):INDIRECT("Z114S" &amp; $L$125, FALSE),$E$6, MATCH($E133,INDIRECT("Z13S" &amp;$L$124 &amp; ":Z13S" &amp;$L$125, FALSE),0))</f>
        <v>110375</v>
      </c>
      <c r="L133" s="11">
        <f ca="1">INDEX(INDIRECT("Z14S" &amp; $M$124, FALSE):INDIRECT("Z114S" &amp; $M$125, FALSE),$E$6, MATCH($E133,INDIRECT("Z13S" &amp;$M$124 &amp; ":Z13S" &amp;$M$125, FALSE),0))</f>
        <v>103026</v>
      </c>
      <c r="M133" s="1">
        <f t="shared" si="7"/>
        <v>2029</v>
      </c>
      <c r="N133" s="11">
        <f ca="1">INDEX(INDIRECT("Z14S" &amp; $N$124, FALSE):INDIRECT("Z114S" &amp; $N$125, FALSE),$E$6, MATCH($M133,INDIRECT("Z13S" &amp;$N$124 &amp; ":Z13S" &amp;$O$125, FALSE),0))</f>
        <v>2671032</v>
      </c>
      <c r="O133" s="13">
        <f ca="1">ROUND(INDEX(INDIRECT("Z14S" &amp; $O$124, FALSE):INDIRECT("Z114S" &amp; $O$125, FALSE),$E$6, MATCH($M133,INDIRECT("Z13S" &amp;$O$124 &amp; ":Z13S" &amp;$O$125, FALSE),0)),1)</f>
        <v>45.2</v>
      </c>
      <c r="P133" s="11">
        <f ca="1">INDEX(INDIRECT("Z14S" &amp; $P$124, FALSE):INDIRECT("Z114S" &amp; $P$125, FALSE),$E$6, MATCH($M133,INDIRECT("Z13S" &amp;$P$124 &amp; ":Z13S" &amp;$P$125, FALSE),0))</f>
        <v>23797</v>
      </c>
      <c r="Q133" s="11">
        <f ca="1">INDEX(INDIRECT("Z14S" &amp; $Q$124, FALSE):INDIRECT("Z114S" &amp; $Q$125, FALSE),$E$6, MATCH($M133,INDIRECT("Z13S" &amp;$Q$124 &amp; ":Z13S" &amp;$Q$125, FALSE),0))</f>
        <v>31880</v>
      </c>
      <c r="R133" s="11">
        <f ca="1">INDEX(INDIRECT("Z14S" &amp; $R$124, FALSE):INDIRECT("Z114S" &amp; $R$125, FALSE),$E$6, MATCH($M133,INDIRECT("Z13S" &amp;$R$124 &amp; ":Z13S" &amp;$R$125, FALSE),0))</f>
        <v>9760</v>
      </c>
    </row>
    <row r="134" spans="2:18" x14ac:dyDescent="0.35">
      <c r="B134" s="2"/>
      <c r="E134" s="1">
        <f t="shared" ref="E134:E157" si="8">E133+1</f>
        <v>2002</v>
      </c>
      <c r="F134" s="11">
        <f ca="1">INDEX(INDIRECT("Z14S" &amp; $G$124, FALSE):INDIRECT("Z114S" &amp; $G$125, FALSE),$E$6, MATCH($E134,INDIRECT("Z13S" &amp;$G$124 &amp; ":Z13S" &amp;$G$125, FALSE),0))</f>
        <v>2625637</v>
      </c>
      <c r="G134" s="13">
        <f ca="1">ROUND(INDEX(INDIRECT("Z14S" &amp; $H$124, FALSE):INDIRECT("Z114S" &amp; $H$125, FALSE),$E$6, MATCH($E134,INDIRECT("Z13S" &amp;$H$124 &amp; ":Z13S" &amp;$H$125, FALSE),0)),1)</f>
        <v>39.700000000000003</v>
      </c>
      <c r="H134" s="11">
        <f ca="1">INDEX(INDIRECT("Z14S" &amp; $I$124, FALSE):INDIRECT("Z114S" &amp; $I$125, FALSE),$E$6, MATCH($E134,INDIRECT("Z13S" &amp;$I$124 &amp; ":Z13S" &amp;$I$125, FALSE),0))</f>
        <v>211304</v>
      </c>
      <c r="I134" s="11">
        <f ca="1">INDEX(INDIRECT("Z14S" &amp; $J$124, FALSE):INDIRECT("Z114S" &amp; $J$125, FALSE),$E$6, MATCH($E134,INDIRECT("Z13S" &amp;$J$124 &amp; ":Z13S" &amp;$J$125, FALSE),0))</f>
        <v>24380</v>
      </c>
      <c r="J134" s="11">
        <f ca="1">INDEX(INDIRECT("Z14S" &amp; $K$124, FALSE):INDIRECT("Z114S" &amp; $K$125, FALSE),$E$6, MATCH($E134,INDIRECT("Z13S" &amp;$K$124 &amp; ":Z13S" &amp;$K$125, FALSE),0))</f>
        <v>26070</v>
      </c>
      <c r="K134" s="11">
        <f ca="1">INDEX(INDIRECT("Z14S" &amp; $L$124, FALSE):INDIRECT("Z114S" &amp; $L$125, FALSE),$E$6, MATCH($E134,INDIRECT("Z13S" &amp;$L$124 &amp; ":Z13S" &amp;$L$125, FALSE),0))</f>
        <v>109924</v>
      </c>
      <c r="L134" s="11">
        <f ca="1">INDEX(INDIRECT("Z14S" &amp; $M$124, FALSE):INDIRECT("Z114S" &amp; $M$125, FALSE),$E$6, MATCH($E134,INDIRECT("Z13S" &amp;$M$124 &amp; ":Z13S" &amp;$M$125, FALSE),0))</f>
        <v>102837</v>
      </c>
      <c r="M134" s="1">
        <f t="shared" si="7"/>
        <v>2030</v>
      </c>
      <c r="N134" s="11">
        <f ca="1">INDEX(INDIRECT("Z14S" &amp; $N$124, FALSE):INDIRECT("Z114S" &amp; $N$125, FALSE),$E$6, MATCH($M134,INDIRECT("Z13S" &amp;$N$124 &amp; ":Z13S" &amp;$O$125, FALSE),0))</f>
        <v>2672523</v>
      </c>
      <c r="O134" s="13">
        <f ca="1">ROUND(INDEX(INDIRECT("Z14S" &amp; $O$124, FALSE):INDIRECT("Z114S" &amp; $O$125, FALSE),$E$6, MATCH($M134,INDIRECT("Z13S" &amp;$O$124 &amp; ":Z13S" &amp;$O$125, FALSE),0)),1)</f>
        <v>45.3</v>
      </c>
      <c r="P134" s="11">
        <f ca="1">INDEX(INDIRECT("Z14S" &amp; $P$124, FALSE):INDIRECT("Z114S" &amp; $P$125, FALSE),$E$6, MATCH($M134,INDIRECT("Z13S" &amp;$P$124 &amp; ":Z13S" &amp;$P$125, FALSE),0))</f>
        <v>23619</v>
      </c>
      <c r="Q134" s="11">
        <f ca="1">INDEX(INDIRECT("Z14S" &amp; $Q$124, FALSE):INDIRECT("Z114S" &amp; $Q$125, FALSE),$E$6, MATCH($M134,INDIRECT("Z13S" &amp;$Q$124 &amp; ":Z13S" &amp;$Q$125, FALSE),0))</f>
        <v>31959</v>
      </c>
      <c r="R134" s="11">
        <f ca="1">INDEX(INDIRECT("Z14S" &amp; $R$124, FALSE):INDIRECT("Z114S" &amp; $R$125, FALSE),$E$6, MATCH($M134,INDIRECT("Z13S" &amp;$R$124 &amp; ":Z13S" &amp;$R$125, FALSE),0))</f>
        <v>9831</v>
      </c>
    </row>
    <row r="135" spans="2:18" x14ac:dyDescent="0.35">
      <c r="B135" s="2"/>
      <c r="E135" s="1">
        <f t="shared" si="8"/>
        <v>2003</v>
      </c>
      <c r="F135" s="11">
        <f ca="1">INDEX(INDIRECT("Z14S" &amp; $G$124, FALSE):INDIRECT("Z114S" &amp; $G$125, FALSE),$E$6, MATCH($E135,INDIRECT("Z13S" &amp;$G$124 &amp; ":Z13S" &amp;$G$125, FALSE),0))</f>
        <v>2625745</v>
      </c>
      <c r="G135" s="13">
        <f ca="1">ROUND(INDEX(INDIRECT("Z14S" &amp; $H$124, FALSE):INDIRECT("Z114S" &amp; $H$125, FALSE),$E$6, MATCH($E135,INDIRECT("Z13S" &amp;$H$124 &amp; ":Z13S" &amp;$H$125, FALSE),0)),1)</f>
        <v>40.1</v>
      </c>
      <c r="H135" s="11">
        <f ca="1">INDEX(INDIRECT("Z14S" &amp; $I$124, FALSE):INDIRECT("Z114S" &amp; $I$125, FALSE),$E$6, MATCH($E135,INDIRECT("Z13S" &amp;$I$124 &amp; ":Z13S" &amp;$I$125, FALSE),0))</f>
        <v>209672</v>
      </c>
      <c r="I135" s="11">
        <f ca="1">INDEX(INDIRECT("Z14S" &amp; $J$124, FALSE):INDIRECT("Z114S" &amp; $J$125, FALSE),$E$6, MATCH($E135,INDIRECT("Z13S" &amp;$J$124 &amp; ":Z13S" &amp;$J$125, FALSE),0))</f>
        <v>23857</v>
      </c>
      <c r="J135" s="11">
        <f ca="1">INDEX(INDIRECT("Z14S" &amp; $K$124, FALSE):INDIRECT("Z114S" &amp; $K$125, FALSE),$E$6, MATCH($E135,INDIRECT("Z13S" &amp;$K$124 &amp; ":Z13S" &amp;$K$125, FALSE),0))</f>
        <v>26353</v>
      </c>
      <c r="K135" s="11">
        <f ca="1">INDEX(INDIRECT("Z14S" &amp; $L$124, FALSE):INDIRECT("Z114S" &amp; $L$125, FALSE),$E$6, MATCH($E135,INDIRECT("Z13S" &amp;$L$124 &amp; ":Z13S" &amp;$L$125, FALSE),0))</f>
        <v>107282</v>
      </c>
      <c r="L135" s="11">
        <f ca="1">INDEX(INDIRECT("Z14S" &amp; $M$124, FALSE):INDIRECT("Z114S" &amp; $M$125, FALSE),$E$6, MATCH($E135,INDIRECT("Z13S" &amp;$M$124 &amp; ":Z13S" &amp;$M$125, FALSE),0))</f>
        <v>104678</v>
      </c>
      <c r="M135" s="1">
        <f t="shared" si="7"/>
        <v>2031</v>
      </c>
      <c r="N135" s="11">
        <f ca="1">INDEX(INDIRECT("Z14S" &amp; $N$124, FALSE):INDIRECT("Z114S" &amp; $N$125, FALSE),$E$6, MATCH($M135,INDIRECT("Z13S" &amp;$N$124 &amp; ":Z13S" &amp;$O$125, FALSE),0))</f>
        <v>2673810</v>
      </c>
      <c r="O135" s="13">
        <f ca="1">ROUND(INDEX(INDIRECT("Z14S" &amp; $O$124, FALSE):INDIRECT("Z114S" &amp; $O$125, FALSE),$E$6, MATCH($M135,INDIRECT("Z13S" &amp;$O$124 &amp; ":Z13S" &amp;$O$125, FALSE),0)),1)</f>
        <v>45.4</v>
      </c>
      <c r="P135" s="11">
        <f ca="1">INDEX(INDIRECT("Z14S" &amp; $P$124, FALSE):INDIRECT("Z114S" &amp; $P$125, FALSE),$E$6, MATCH($M135,INDIRECT("Z13S" &amp;$P$124 &amp; ":Z13S" &amp;$P$125, FALSE),0))</f>
        <v>23449</v>
      </c>
      <c r="Q135" s="11">
        <f ca="1">INDEX(INDIRECT("Z14S" &amp; $Q$124, FALSE):INDIRECT("Z114S" &amp; $Q$125, FALSE),$E$6, MATCH($M135,INDIRECT("Z13S" &amp;$Q$124 &amp; ":Z13S" &amp;$Q$125, FALSE),0))</f>
        <v>32030</v>
      </c>
      <c r="R135" s="11">
        <f ca="1">INDEX(INDIRECT("Z14S" &amp; $R$124, FALSE):INDIRECT("Z114S" &amp; $R$125, FALSE),$E$6, MATCH($M135,INDIRECT("Z13S" &amp;$R$124 &amp; ":Z13S" &amp;$R$125, FALSE),0))</f>
        <v>9868</v>
      </c>
    </row>
    <row r="136" spans="2:18" x14ac:dyDescent="0.35">
      <c r="B136" s="2"/>
      <c r="E136" s="1">
        <f t="shared" si="8"/>
        <v>2004</v>
      </c>
      <c r="F136" s="11">
        <f ca="1">INDEX(INDIRECT("Z14S" &amp; $G$124, FALSE):INDIRECT("Z114S" &amp; $G$125, FALSE),$E$6, MATCH($E136,INDIRECT("Z13S" &amp;$G$124 &amp; ":Z13S" &amp;$G$125, FALSE),0))</f>
        <v>2624489</v>
      </c>
      <c r="G136" s="13">
        <f ca="1">ROUND(INDEX(INDIRECT("Z14S" &amp; $H$124, FALSE):INDIRECT("Z114S" &amp; $H$125, FALSE),$E$6, MATCH($E136,INDIRECT("Z13S" &amp;$H$124 &amp; ":Z13S" &amp;$H$125, FALSE),0)),1)</f>
        <v>40.6</v>
      </c>
      <c r="H136" s="11">
        <f ca="1">INDEX(INDIRECT("Z14S" &amp; $I$124, FALSE):INDIRECT("Z114S" &amp; $I$125, FALSE),$E$6, MATCH($E136,INDIRECT("Z13S" &amp;$I$124 &amp; ":Z13S" &amp;$I$125, FALSE),0))</f>
        <v>207049</v>
      </c>
      <c r="I136" s="11">
        <f ca="1">INDEX(INDIRECT("Z14S" &amp; $J$124, FALSE):INDIRECT("Z114S" &amp; $J$125, FALSE),$E$6, MATCH($E136,INDIRECT("Z13S" &amp;$J$124 &amp; ":Z13S" &amp;$J$125, FALSE),0))</f>
        <v>23595</v>
      </c>
      <c r="J136" s="11">
        <f ca="1">INDEX(INDIRECT("Z14S" &amp; $K$124, FALSE):INDIRECT("Z114S" &amp; $K$125, FALSE),$E$6, MATCH($E136,INDIRECT("Z13S" &amp;$K$124 &amp; ":Z13S" &amp;$K$125, FALSE),0))</f>
        <v>25757</v>
      </c>
      <c r="K136" s="11">
        <f ca="1">INDEX(INDIRECT("Z14S" &amp; $L$124, FALSE):INDIRECT("Z114S" &amp; $L$125, FALSE),$E$6, MATCH($E136,INDIRECT("Z13S" &amp;$L$124 &amp; ":Z13S" &amp;$L$125, FALSE),0))</f>
        <v>105191</v>
      </c>
      <c r="L136" s="11">
        <f ca="1">INDEX(INDIRECT("Z14S" &amp; $M$124, FALSE):INDIRECT("Z114S" &amp; $M$125, FALSE),$E$6, MATCH($E136,INDIRECT("Z13S" &amp;$M$124 &amp; ":Z13S" &amp;$M$125, FALSE),0))</f>
        <v>104302</v>
      </c>
      <c r="M136" s="1">
        <f t="shared" si="7"/>
        <v>2032</v>
      </c>
      <c r="N136" s="11">
        <f ca="1">INDEX(INDIRECT("Z14S" &amp; $N$124, FALSE):INDIRECT("Z114S" &amp; $N$125, FALSE),$E$6, MATCH($M136,INDIRECT("Z13S" &amp;$N$124 &amp; ":Z13S" &amp;$O$125, FALSE),0))</f>
        <v>2674879</v>
      </c>
      <c r="O136" s="13">
        <f ca="1">ROUND(INDEX(INDIRECT("Z14S" &amp; $O$124, FALSE):INDIRECT("Z114S" &amp; $O$125, FALSE),$E$6, MATCH($M136,INDIRECT("Z13S" &amp;$O$124 &amp; ":Z13S" &amp;$O$125, FALSE),0)),1)</f>
        <v>45.5</v>
      </c>
      <c r="P136" s="11">
        <f ca="1">INDEX(INDIRECT("Z14S" &amp; $P$124, FALSE):INDIRECT("Z114S" &amp; $P$125, FALSE),$E$6, MATCH($M136,INDIRECT("Z13S" &amp;$P$124 &amp; ":Z13S" &amp;$P$125, FALSE),0))</f>
        <v>23276</v>
      </c>
      <c r="Q136" s="11">
        <f ca="1">INDEX(INDIRECT("Z14S" &amp; $Q$124, FALSE):INDIRECT("Z114S" &amp; $Q$125, FALSE),$E$6, MATCH($M136,INDIRECT("Z13S" &amp;$Q$124 &amp; ":Z13S" &amp;$Q$125, FALSE),0))</f>
        <v>32104</v>
      </c>
      <c r="R136" s="11">
        <f ca="1">INDEX(INDIRECT("Z14S" &amp; $R$124, FALSE):INDIRECT("Z114S" &amp; $R$125, FALSE),$E$6, MATCH($M136,INDIRECT("Z13S" &amp;$R$124 &amp; ":Z13S" &amp;$R$125, FALSE),0))</f>
        <v>9897</v>
      </c>
    </row>
    <row r="137" spans="2:18" x14ac:dyDescent="0.35">
      <c r="B137" s="2"/>
      <c r="E137" s="1">
        <f t="shared" si="8"/>
        <v>2005</v>
      </c>
      <c r="F137" s="11">
        <f ca="1">INDEX(INDIRECT("Z14S" &amp; $G$124, FALSE):INDIRECT("Z114S" &amp; $G$125, FALSE),$E$6, MATCH($E137,INDIRECT("Z13S" &amp;$G$124 &amp; ":Z13S" &amp;$G$125, FALSE),0))</f>
        <v>2622623</v>
      </c>
      <c r="G137" s="13">
        <f ca="1">ROUND(INDEX(INDIRECT("Z14S" &amp; $H$124, FALSE):INDIRECT("Z114S" &amp; $H$125, FALSE),$E$6, MATCH($E137,INDIRECT("Z13S" &amp;$H$124 &amp; ":Z13S" &amp;$H$125, FALSE),0)),1)</f>
        <v>41.1</v>
      </c>
      <c r="H137" s="11">
        <f ca="1">INDEX(INDIRECT("Z14S" &amp; $I$124, FALSE):INDIRECT("Z114S" &amp; $I$125, FALSE),$E$6, MATCH($E137,INDIRECT("Z13S" &amp;$I$124 &amp; ":Z13S" &amp;$I$125, FALSE),0))</f>
        <v>204976</v>
      </c>
      <c r="I137" s="11">
        <f ca="1">INDEX(INDIRECT("Z14S" &amp; $J$124, FALSE):INDIRECT("Z114S" &amp; $J$125, FALSE),$E$6, MATCH($E137,INDIRECT("Z13S" &amp;$J$124 &amp; ":Z13S" &amp;$J$125, FALSE),0))</f>
        <v>22419</v>
      </c>
      <c r="J137" s="11">
        <f ca="1">INDEX(INDIRECT("Z14S" &amp; $K$124, FALSE):INDIRECT("Z114S" &amp; $K$125, FALSE),$E$6, MATCH($E137,INDIRECT("Z13S" &amp;$K$124 &amp; ":Z13S" &amp;$K$125, FALSE),0))</f>
        <v>25819</v>
      </c>
      <c r="K137" s="11">
        <f ca="1">INDEX(INDIRECT("Z14S" &amp; $L$124, FALSE):INDIRECT("Z114S" &amp; $L$125, FALSE),$E$6, MATCH($E137,INDIRECT("Z13S" &amp;$L$124 &amp; ":Z13S" &amp;$L$125, FALSE),0))</f>
        <v>101517</v>
      </c>
      <c r="L137" s="11">
        <f ca="1">INDEX(INDIRECT("Z14S" &amp; $M$124, FALSE):INDIRECT("Z114S" &amp; $M$125, FALSE),$E$6, MATCH($E137,INDIRECT("Z13S" &amp;$M$124 &amp; ":Z13S" &amp;$M$125, FALSE),0))</f>
        <v>100004</v>
      </c>
      <c r="M137" s="1">
        <f t="shared" si="7"/>
        <v>2033</v>
      </c>
      <c r="N137" s="11">
        <f ca="1">INDEX(INDIRECT("Z14S" &amp; $N$124, FALSE):INDIRECT("Z114S" &amp; $N$125, FALSE),$E$6, MATCH($M137,INDIRECT("Z13S" &amp;$N$124 &amp; ":Z13S" &amp;$O$125, FALSE),0))</f>
        <v>2675797</v>
      </c>
      <c r="O137" s="13">
        <f ca="1">ROUND(INDEX(INDIRECT("Z14S" &amp; $O$124, FALSE):INDIRECT("Z114S" &amp; $O$125, FALSE),$E$6, MATCH($M137,INDIRECT("Z13S" &amp;$O$124 &amp; ":Z13S" &amp;$O$125, FALSE),0)),1)</f>
        <v>45.6</v>
      </c>
      <c r="P137" s="11">
        <f ca="1">INDEX(INDIRECT("Z14S" &amp; $P$124, FALSE):INDIRECT("Z114S" &amp; $P$125, FALSE),$E$6, MATCH($M137,INDIRECT("Z13S" &amp;$P$124 &amp; ":Z13S" &amp;$P$125, FALSE),0))</f>
        <v>23116</v>
      </c>
      <c r="Q137" s="11">
        <f ca="1">INDEX(INDIRECT("Z14S" &amp; $Q$124, FALSE):INDIRECT("Z114S" &amp; $Q$125, FALSE),$E$6, MATCH($M137,INDIRECT("Z13S" &amp;$Q$124 &amp; ":Z13S" &amp;$Q$125, FALSE),0))</f>
        <v>32165</v>
      </c>
      <c r="R137" s="11">
        <f ca="1">INDEX(INDIRECT("Z14S" &amp; $R$124, FALSE):INDIRECT("Z114S" &amp; $R$125, FALSE),$E$6, MATCH($M137,INDIRECT("Z13S" &amp;$R$124 &amp; ":Z13S" &amp;$R$125, FALSE),0))</f>
        <v>9967</v>
      </c>
    </row>
    <row r="138" spans="2:18" x14ac:dyDescent="0.35">
      <c r="B138" s="2"/>
      <c r="E138" s="1">
        <f t="shared" si="8"/>
        <v>2006</v>
      </c>
      <c r="F138" s="11">
        <f ca="1">INDEX(INDIRECT("Z14S" &amp; $G$124, FALSE):INDIRECT("Z114S" &amp; $G$125, FALSE),$E$6, MATCH($E138,INDIRECT("Z13S" &amp;$G$124 &amp; ":Z13S" &amp;$G$125, FALSE),0))</f>
        <v>2619372</v>
      </c>
      <c r="G138" s="13">
        <f ca="1">ROUND(INDEX(INDIRECT("Z14S" &amp; $H$124, FALSE):INDIRECT("Z114S" &amp; $H$125, FALSE),$E$6, MATCH($E138,INDIRECT("Z13S" &amp;$H$124 &amp; ":Z13S" &amp;$H$125, FALSE),0)),1)</f>
        <v>41.6</v>
      </c>
      <c r="H138" s="11">
        <f ca="1">INDEX(INDIRECT("Z14S" &amp; $I$124, FALSE):INDIRECT("Z114S" &amp; $I$125, FALSE),$E$6, MATCH($E138,INDIRECT("Z13S" &amp;$I$124 &amp; ":Z13S" &amp;$I$125, FALSE),0))</f>
        <v>203828</v>
      </c>
      <c r="I138" s="11">
        <f ca="1">INDEX(INDIRECT("Z14S" &amp; $J$124, FALSE):INDIRECT("Z114S" &amp; $J$125, FALSE),$E$6, MATCH($E138,INDIRECT("Z13S" &amp;$J$124 &amp; ":Z13S" &amp;$J$125, FALSE),0))</f>
        <v>21839</v>
      </c>
      <c r="J138" s="11">
        <f ca="1">INDEX(INDIRECT("Z14S" &amp; $K$124, FALSE):INDIRECT("Z114S" &amp; $K$125, FALSE),$E$6, MATCH($E138,INDIRECT("Z13S" &amp;$K$124 &amp; ":Z13S" &amp;$K$125, FALSE),0))</f>
        <v>25817</v>
      </c>
      <c r="K138" s="11">
        <f ca="1">INDEX(INDIRECT("Z14S" &amp; $L$124, FALSE):INDIRECT("Z114S" &amp; $L$125, FALSE),$E$6, MATCH($E138,INDIRECT("Z13S" &amp;$L$124 &amp; ":Z13S" &amp;$L$125, FALSE),0))</f>
        <v>98375</v>
      </c>
      <c r="L138" s="11">
        <f ca="1">INDEX(INDIRECT("Z14S" &amp; $M$124, FALSE):INDIRECT("Z114S" &amp; $M$125, FALSE),$E$6, MATCH($E138,INDIRECT("Z13S" &amp;$M$124 &amp; ":Z13S" &amp;$M$125, FALSE),0))</f>
        <v>97661</v>
      </c>
      <c r="M138" s="1">
        <f t="shared" si="7"/>
        <v>2034</v>
      </c>
      <c r="N138" s="11">
        <f ca="1">INDEX(INDIRECT("Z14S" &amp; $N$124, FALSE):INDIRECT("Z114S" &amp; $N$125, FALSE),$E$6, MATCH($M138,INDIRECT("Z13S" &amp;$N$124 &amp; ":Z13S" &amp;$O$125, FALSE),0))</f>
        <v>2676435</v>
      </c>
      <c r="O138" s="13">
        <f ca="1">ROUND(INDEX(INDIRECT("Z14S" &amp; $O$124, FALSE):INDIRECT("Z114S" &amp; $O$125, FALSE),$E$6, MATCH($M138,INDIRECT("Z13S" &amp;$O$124 &amp; ":Z13S" &amp;$O$125, FALSE),0)),1)</f>
        <v>45.7</v>
      </c>
      <c r="P138" s="11">
        <f ca="1">INDEX(INDIRECT("Z14S" &amp; $P$124, FALSE):INDIRECT("Z114S" &amp; $P$125, FALSE),$E$6, MATCH($M138,INDIRECT("Z13S" &amp;$P$124 &amp; ":Z13S" &amp;$P$125, FALSE),0))</f>
        <v>22954</v>
      </c>
      <c r="Q138" s="11">
        <f ca="1">INDEX(INDIRECT("Z14S" &amp; $Q$124, FALSE):INDIRECT("Z114S" &amp; $Q$125, FALSE),$E$6, MATCH($M138,INDIRECT("Z13S" &amp;$Q$124 &amp; ":Z13S" &amp;$Q$125, FALSE),0))</f>
        <v>32262</v>
      </c>
      <c r="R138" s="11">
        <f ca="1">INDEX(INDIRECT("Z14S" &amp; $R$124, FALSE):INDIRECT("Z114S" &amp; $R$125, FALSE),$E$6, MATCH($M138,INDIRECT("Z13S" &amp;$R$124 &amp; ":Z13S" &amp;$R$125, FALSE),0))</f>
        <v>9946</v>
      </c>
    </row>
    <row r="139" spans="2:18" x14ac:dyDescent="0.35">
      <c r="B139" s="2"/>
      <c r="E139" s="1">
        <f t="shared" si="8"/>
        <v>2007</v>
      </c>
      <c r="F139" s="11">
        <f ca="1">INDEX(INDIRECT("Z14S" &amp; $G$124, FALSE):INDIRECT("Z114S" &amp; $G$125, FALSE),$E$6, MATCH($E139,INDIRECT("Z13S" &amp;$G$124 &amp; ":Z13S" &amp;$G$125, FALSE),0))</f>
        <v>2614361</v>
      </c>
      <c r="G139" s="13">
        <f ca="1">ROUND(INDEX(INDIRECT("Z14S" &amp; $H$124, FALSE):INDIRECT("Z114S" &amp; $H$125, FALSE),$E$6, MATCH($E139,INDIRECT("Z13S" &amp;$H$124 &amp; ":Z13S" &amp;$H$125, FALSE),0)),1)</f>
        <v>42.1</v>
      </c>
      <c r="H139" s="11">
        <f ca="1">INDEX(INDIRECT("Z14S" &amp; $I$124, FALSE):INDIRECT("Z114S" &amp; $I$125, FALSE),$E$6, MATCH($E139,INDIRECT("Z13S" &amp;$I$124 &amp; ":Z13S" &amp;$I$125, FALSE),0))</f>
        <v>202736</v>
      </c>
      <c r="I139" s="11">
        <f ca="1">INDEX(INDIRECT("Z14S" &amp; $J$124, FALSE):INDIRECT("Z114S" &amp; $J$125, FALSE),$E$6, MATCH($E139,INDIRECT("Z13S" &amp;$J$124 &amp; ":Z13S" &amp;$J$125, FALSE),0))</f>
        <v>22060</v>
      </c>
      <c r="J139" s="11">
        <f ca="1">INDEX(INDIRECT("Z14S" &amp; $K$124, FALSE):INDIRECT("Z114S" &amp; $K$125, FALSE),$E$6, MATCH($E139,INDIRECT("Z13S" &amp;$K$124 &amp; ":Z13S" &amp;$K$125, FALSE),0))</f>
        <v>25944</v>
      </c>
      <c r="K139" s="11">
        <f ca="1">INDEX(INDIRECT("Z14S" &amp; $L$124, FALSE):INDIRECT("Z114S" &amp; $L$125, FALSE),$E$6, MATCH($E139,INDIRECT("Z13S" &amp;$L$124 &amp; ":Z13S" &amp;$L$125, FALSE),0))</f>
        <v>100674</v>
      </c>
      <c r="L139" s="11">
        <f ca="1">INDEX(INDIRECT("Z14S" &amp; $M$124, FALSE):INDIRECT("Z114S" &amp; $M$125, FALSE),$E$6, MATCH($E139,INDIRECT("Z13S" &amp;$M$124 &amp; ":Z13S" &amp;$M$125, FALSE),0))</f>
        <v>101802</v>
      </c>
      <c r="M139" s="1">
        <f t="shared" si="7"/>
        <v>2035</v>
      </c>
      <c r="N139" s="11">
        <f ca="1">INDEX(INDIRECT("Z14S" &amp; $N$124, FALSE):INDIRECT("Z114S" &amp; $N$125, FALSE),$E$6, MATCH($M139,INDIRECT("Z13S" &amp;$N$124 &amp; ":Z13S" &amp;$O$125, FALSE),0))</f>
        <v>2674936</v>
      </c>
      <c r="O139" s="13">
        <f ca="1">ROUND(INDEX(INDIRECT("Z14S" &amp; $O$124, FALSE):INDIRECT("Z114S" &amp; $O$125, FALSE),$E$6, MATCH($M139,INDIRECT("Z13S" &amp;$O$124 &amp; ":Z13S" &amp;$O$125, FALSE),0)),1)</f>
        <v>45.9</v>
      </c>
      <c r="P139" s="11">
        <f ca="1">INDEX(INDIRECT("Z14S" &amp; $P$124, FALSE):INDIRECT("Z114S" &amp; $P$125, FALSE),$E$6, MATCH($M139,INDIRECT("Z13S" &amp;$P$124 &amp; ":Z13S" &amp;$P$125, FALSE),0))</f>
        <v>22802</v>
      </c>
      <c r="Q139" s="11">
        <f ca="1">INDEX(INDIRECT("Z14S" &amp; $Q$124, FALSE):INDIRECT("Z114S" &amp; $Q$125, FALSE),$E$6, MATCH($M139,INDIRECT("Z13S" &amp;$Q$124 &amp; ":Z13S" &amp;$Q$125, FALSE),0))</f>
        <v>32457</v>
      </c>
      <c r="R139" s="11">
        <f ca="1">INDEX(INDIRECT("Z14S" &amp; $R$124, FALSE):INDIRECT("Z114S" &amp; $R$125, FALSE),$E$6, MATCH($M139,INDIRECT("Z13S" &amp;$R$124 &amp; ":Z13S" &amp;$R$125, FALSE),0))</f>
        <v>8156</v>
      </c>
    </row>
    <row r="140" spans="2:18" x14ac:dyDescent="0.35">
      <c r="B140" s="2"/>
      <c r="E140" s="1">
        <f t="shared" si="8"/>
        <v>2008</v>
      </c>
      <c r="F140" s="11">
        <f ca="1">INDEX(INDIRECT("Z14S" &amp; $G$124, FALSE):INDIRECT("Z114S" &amp; $G$125, FALSE),$E$6, MATCH($E140,INDIRECT("Z13S" &amp;$G$124 &amp; ":Z13S" &amp;$G$125, FALSE),0))</f>
        <v>2605365</v>
      </c>
      <c r="G140" s="13">
        <f ca="1">ROUND(INDEX(INDIRECT("Z14S" &amp; $H$124, FALSE):INDIRECT("Z114S" &amp; $H$125, FALSE),$E$6, MATCH($E140,INDIRECT("Z13S" &amp;$H$124 &amp; ":Z13S" &amp;$H$125, FALSE),0)),1)</f>
        <v>42.6</v>
      </c>
      <c r="H140" s="11">
        <f ca="1">INDEX(INDIRECT("Z14S" &amp; $I$124, FALSE):INDIRECT("Z114S" &amp; $I$125, FALSE),$E$6, MATCH($E140,INDIRECT("Z13S" &amp;$I$124 &amp; ":Z13S" &amp;$I$125, FALSE),0))</f>
        <v>200523</v>
      </c>
      <c r="I140" s="11">
        <f ca="1">INDEX(INDIRECT("Z14S" &amp; $J$124, FALSE):INDIRECT("Z114S" &amp; $J$125, FALSE),$E$6, MATCH($E140,INDIRECT("Z13S" &amp;$J$124 &amp; ":Z13S" &amp;$J$125, FALSE),0))</f>
        <v>21743</v>
      </c>
      <c r="J140" s="11">
        <f ca="1">INDEX(INDIRECT("Z14S" &amp; $K$124, FALSE):INDIRECT("Z114S" &amp; $K$125, FALSE),$E$6, MATCH($E140,INDIRECT("Z13S" &amp;$K$124 &amp; ":Z13S" &amp;$K$125, FALSE),0))</f>
        <v>26838</v>
      </c>
      <c r="K140" s="11">
        <f ca="1">INDEX(INDIRECT("Z14S" &amp; $L$124, FALSE):INDIRECT("Z114S" &amp; $L$125, FALSE),$E$6, MATCH($E140,INDIRECT("Z13S" &amp;$L$124 &amp; ":Z13S" &amp;$L$125, FALSE),0))</f>
        <v>103043</v>
      </c>
      <c r="L140" s="11">
        <f ca="1">INDEX(INDIRECT("Z14S" &amp; $M$124, FALSE):INDIRECT("Z114S" &amp; $M$125, FALSE),$E$6, MATCH($E140,INDIRECT("Z13S" &amp;$M$124 &amp; ":Z13S" &amp;$M$125, FALSE),0))</f>
        <v>106912</v>
      </c>
      <c r="M140" s="1">
        <f t="shared" si="7"/>
        <v>2036</v>
      </c>
      <c r="N140" s="11">
        <f ca="1">INDEX(INDIRECT("Z14S" &amp; $N$124, FALSE):INDIRECT("Z114S" &amp; $N$125, FALSE),$E$6, MATCH($M140,INDIRECT("Z13S" &amp;$N$124 &amp; ":Z13S" &amp;$O$125, FALSE),0))</f>
        <v>2673165</v>
      </c>
      <c r="O140" s="13">
        <f ca="1">ROUND(INDEX(INDIRECT("Z14S" &amp; $O$124, FALSE):INDIRECT("Z114S" &amp; $O$125, FALSE),$E$6, MATCH($M140,INDIRECT("Z13S" &amp;$O$124 &amp; ":Z13S" &amp;$O$125, FALSE),0)),1)</f>
        <v>46</v>
      </c>
      <c r="P140" s="11">
        <f ca="1">INDEX(INDIRECT("Z14S" &amp; $P$124, FALSE):INDIRECT("Z114S" &amp; $P$125, FALSE),$E$6, MATCH($M140,INDIRECT("Z13S" &amp;$P$124 &amp; ":Z13S" &amp;$P$125, FALSE),0))</f>
        <v>22654</v>
      </c>
      <c r="Q140" s="11">
        <f ca="1">INDEX(INDIRECT("Z14S" &amp; $Q$124, FALSE):INDIRECT("Z114S" &amp; $Q$125, FALSE),$E$6, MATCH($M140,INDIRECT("Z13S" &amp;$Q$124 &amp; ":Z13S" &amp;$Q$125, FALSE),0))</f>
        <v>32596</v>
      </c>
      <c r="R140" s="11">
        <f ca="1">INDEX(INDIRECT("Z14S" &amp; $R$124, FALSE):INDIRECT("Z114S" &amp; $R$125, FALSE),$E$6, MATCH($M140,INDIRECT("Z13S" &amp;$R$124 &amp; ":Z13S" &amp;$R$125, FALSE),0))</f>
        <v>8171</v>
      </c>
    </row>
    <row r="141" spans="2:18" x14ac:dyDescent="0.35">
      <c r="B141" s="2"/>
      <c r="E141" s="1">
        <f t="shared" si="8"/>
        <v>2009</v>
      </c>
      <c r="F141" s="11">
        <f ca="1">INDEX(INDIRECT("Z14S" &amp; $G$124, FALSE):INDIRECT("Z114S" &amp; $G$125, FALSE),$E$6, MATCH($E141,INDIRECT("Z13S" &amp;$G$124 &amp; ":Z13S" &amp;$G$125, FALSE),0))</f>
        <v>2597636</v>
      </c>
      <c r="G141" s="13">
        <f ca="1">ROUND(INDEX(INDIRECT("Z14S" &amp; $H$124, FALSE):INDIRECT("Z114S" &amp; $H$125, FALSE),$E$6, MATCH($E141,INDIRECT("Z13S" &amp;$H$124 &amp; ":Z13S" &amp;$H$125, FALSE),0)),1)</f>
        <v>43.1</v>
      </c>
      <c r="H141" s="11">
        <f ca="1">INDEX(INDIRECT("Z14S" &amp; $I$124, FALSE):INDIRECT("Z114S" &amp; $I$125, FALSE),$E$6, MATCH($E141,INDIRECT("Z13S" &amp;$I$124 &amp; ":Z13S" &amp;$I$125, FALSE),0))</f>
        <v>199282</v>
      </c>
      <c r="I141" s="11">
        <f ca="1">INDEX(INDIRECT("Z14S" &amp; $J$124, FALSE):INDIRECT("Z114S" &amp; $J$125, FALSE),$E$6, MATCH($E141,INDIRECT("Z13S" &amp;$J$124 &amp; ":Z13S" &amp;$J$125, FALSE),0))</f>
        <v>21068</v>
      </c>
      <c r="J141" s="11">
        <f ca="1">INDEX(INDIRECT("Z14S" &amp; $K$124, FALSE):INDIRECT("Z114S" &amp; $K$125, FALSE),$E$6, MATCH($E141,INDIRECT("Z13S" &amp;$K$124 &amp; ":Z13S" &amp;$K$125, FALSE),0))</f>
        <v>26880</v>
      </c>
      <c r="K141" s="11">
        <f ca="1">INDEX(INDIRECT("Z14S" &amp; $L$124, FALSE):INDIRECT("Z114S" &amp; $L$125, FALSE),$E$6, MATCH($E141,INDIRECT("Z13S" &amp;$L$124 &amp; ":Z13S" &amp;$L$125, FALSE),0))</f>
        <v>106294</v>
      </c>
      <c r="L141" s="11">
        <f ca="1">INDEX(INDIRECT("Z14S" &amp; $M$124, FALSE):INDIRECT("Z114S" &amp; $M$125, FALSE),$E$6, MATCH($E141,INDIRECT("Z13S" &amp;$M$124 &amp; ":Z13S" &amp;$M$125, FALSE),0))</f>
        <v>108146</v>
      </c>
      <c r="M141" s="1">
        <f t="shared" si="7"/>
        <v>2037</v>
      </c>
      <c r="N141" s="11">
        <f ca="1">INDEX(INDIRECT("Z14S" &amp; $N$124, FALSE):INDIRECT("Z114S" &amp; $N$125, FALSE),$E$6, MATCH($M141,INDIRECT("Z13S" &amp;$N$124 &amp; ":Z13S" &amp;$O$125, FALSE),0))</f>
        <v>2671047</v>
      </c>
      <c r="O141" s="13">
        <f ca="1">ROUND(INDEX(INDIRECT("Z14S" &amp; $O$124, FALSE):INDIRECT("Z114S" &amp; $O$125, FALSE),$E$6, MATCH($M141,INDIRECT("Z13S" &amp;$O$124 &amp; ":Z13S" &amp;$O$125, FALSE),0)),1)</f>
        <v>46.2</v>
      </c>
      <c r="P141" s="11">
        <f ca="1">INDEX(INDIRECT("Z14S" &amp; $P$124, FALSE):INDIRECT("Z114S" &amp; $P$125, FALSE),$E$6, MATCH($M141,INDIRECT("Z13S" &amp;$P$124 &amp; ":Z13S" &amp;$P$125, FALSE),0))</f>
        <v>22542</v>
      </c>
      <c r="Q141" s="11">
        <f ca="1">INDEX(INDIRECT("Z14S" &amp; $Q$124, FALSE):INDIRECT("Z114S" &amp; $Q$125, FALSE),$E$6, MATCH($M141,INDIRECT("Z13S" &amp;$Q$124 &amp; ":Z13S" &amp;$Q$125, FALSE),0))</f>
        <v>32732</v>
      </c>
      <c r="R141" s="11">
        <f ca="1">INDEX(INDIRECT("Z14S" &amp; $R$124, FALSE):INDIRECT("Z114S" &amp; $R$125, FALSE),$E$6, MATCH($M141,INDIRECT("Z13S" &amp;$R$124 &amp; ":Z13S" &amp;$R$125, FALSE),0))</f>
        <v>8072</v>
      </c>
    </row>
    <row r="142" spans="2:18" x14ac:dyDescent="0.35">
      <c r="B142" s="2"/>
      <c r="E142" s="1">
        <f t="shared" si="8"/>
        <v>2010</v>
      </c>
      <c r="F142" s="11">
        <f ca="1">INDEX(INDIRECT("Z14S" &amp; $G$124, FALSE):INDIRECT("Z114S" &amp; $G$125, FALSE),$E$6, MATCH($E142,INDIRECT("Z13S" &amp;$G$124 &amp; ":Z13S" &amp;$G$125, FALSE),0))</f>
        <v>2594291</v>
      </c>
      <c r="G142" s="13">
        <f ca="1">ROUND(INDEX(INDIRECT("Z14S" &amp; $H$124, FALSE):INDIRECT("Z114S" &amp; $H$125, FALSE),$E$6, MATCH($E142,INDIRECT("Z13S" &amp;$H$124 &amp; ":Z13S" &amp;$H$125, FALSE),0)),1)</f>
        <v>43.6</v>
      </c>
      <c r="H142" s="11">
        <f ca="1">INDEX(INDIRECT("Z14S" &amp; $I$124, FALSE):INDIRECT("Z114S" &amp; $I$125, FALSE),$E$6, MATCH($E142,INDIRECT("Z13S" &amp;$I$124 &amp; ":Z13S" &amp;$I$125, FALSE),0))</f>
        <v>200882</v>
      </c>
      <c r="I142" s="11">
        <f ca="1">INDEX(INDIRECT("Z14S" &amp; $J$124, FALSE):INDIRECT("Z114S" &amp; $J$125, FALSE),$E$6, MATCH($E142,INDIRECT("Z13S" &amp;$J$124 &amp; ":Z13S" &amp;$J$125, FALSE),0))</f>
        <v>21231</v>
      </c>
      <c r="J142" s="11">
        <f ca="1">INDEX(INDIRECT("Z14S" &amp; $K$124, FALSE):INDIRECT("Z114S" &amp; $K$125, FALSE),$E$6, MATCH($E142,INDIRECT("Z13S" &amp;$K$124 &amp; ":Z13S" &amp;$K$125, FALSE),0))</f>
        <v>26989</v>
      </c>
      <c r="K142" s="11">
        <f ca="1">INDEX(INDIRECT("Z14S" &amp; $L$124, FALSE):INDIRECT("Z114S" &amp; $L$125, FALSE),$E$6, MATCH($E142,INDIRECT("Z13S" &amp;$L$124 &amp; ":Z13S" &amp;$L$125, FALSE),0))</f>
        <v>109129</v>
      </c>
      <c r="L142" s="11">
        <f ca="1">INDEX(INDIRECT("Z14S" &amp; $M$124, FALSE):INDIRECT("Z114S" &amp; $M$125, FALSE),$E$6, MATCH($E142,INDIRECT("Z13S" &amp;$M$124 &amp; ":Z13S" &amp;$M$125, FALSE),0))</f>
        <v>106547</v>
      </c>
      <c r="M142" s="1">
        <f t="shared" si="7"/>
        <v>2038</v>
      </c>
      <c r="N142" s="11">
        <f ca="1">INDEX(INDIRECT("Z14S" &amp; $N$124, FALSE):INDIRECT("Z114S" &amp; $N$125, FALSE),$E$6, MATCH($M142,INDIRECT("Z13S" &amp;$N$124 &amp; ":Z13S" &amp;$O$125, FALSE),0))</f>
        <v>2668499</v>
      </c>
      <c r="O142" s="13">
        <f ca="1">ROUND(INDEX(INDIRECT("Z14S" &amp; $O$124, FALSE):INDIRECT("Z114S" &amp; $O$125, FALSE),$E$6, MATCH($M142,INDIRECT("Z13S" &amp;$O$124 &amp; ":Z13S" &amp;$O$125, FALSE),0)),1)</f>
        <v>46.3</v>
      </c>
      <c r="P142" s="11">
        <f ca="1">INDEX(INDIRECT("Z14S" &amp; $P$124, FALSE):INDIRECT("Z114S" &amp; $P$125, FALSE),$E$6, MATCH($M142,INDIRECT("Z13S" &amp;$P$124 &amp; ":Z13S" &amp;$P$125, FALSE),0))</f>
        <v>22436</v>
      </c>
      <c r="Q142" s="11">
        <f ca="1">INDEX(INDIRECT("Z14S" &amp; $Q$124, FALSE):INDIRECT("Z114S" &amp; $Q$125, FALSE),$E$6, MATCH($M142,INDIRECT("Z13S" &amp;$Q$124 &amp; ":Z13S" &amp;$Q$125, FALSE),0))</f>
        <v>33029</v>
      </c>
      <c r="R142" s="11">
        <f ca="1">INDEX(INDIRECT("Z14S" &amp; $R$124, FALSE):INDIRECT("Z114S" &amp; $R$125, FALSE),$E$6, MATCH($M142,INDIRECT("Z13S" &amp;$R$124 &amp; ":Z13S" &amp;$R$125, FALSE),0))</f>
        <v>8045</v>
      </c>
    </row>
    <row r="143" spans="2:18" x14ac:dyDescent="0.35">
      <c r="B143" s="2"/>
      <c r="E143" s="1">
        <f t="shared" si="8"/>
        <v>2011</v>
      </c>
      <c r="F143" s="11">
        <f ca="1">INDEX(INDIRECT("Z14S" &amp; $G$124, FALSE):INDIRECT("Z114S" &amp; $G$125, FALSE),$E$6, MATCH($E143,INDIRECT("Z13S" &amp;$G$124 &amp; ":Z13S" &amp;$G$125, FALSE),0))</f>
        <v>2572221</v>
      </c>
      <c r="G143" s="13">
        <f ca="1">ROUND(INDEX(INDIRECT("Z14S" &amp; $H$124, FALSE):INDIRECT("Z114S" &amp; $H$125, FALSE),$E$6, MATCH($E143,INDIRECT("Z13S" &amp;$H$124 &amp; ":Z13S" &amp;$H$125, FALSE),0)),1)</f>
        <v>44.2</v>
      </c>
      <c r="H143" s="11">
        <f ca="1">INDEX(INDIRECT("Z14S" &amp; $I$124, FALSE):INDIRECT("Z114S" &amp; $I$125, FALSE),$E$6, MATCH($E143,INDIRECT("Z13S" &amp;$I$124 &amp; ":Z13S" &amp;$I$125, FALSE),0))</f>
        <v>180413</v>
      </c>
      <c r="I143" s="11">
        <f ca="1">INDEX(INDIRECT("Z14S" &amp; $J$124, FALSE):INDIRECT("Z114S" &amp; $J$125, FALSE),$E$6, MATCH($E143,INDIRECT("Z13S" &amp;$J$124 &amp; ":Z13S" &amp;$J$125, FALSE),0))</f>
        <v>20562</v>
      </c>
      <c r="J143" s="11">
        <f ca="1">INDEX(INDIRECT("Z14S" &amp; $K$124, FALSE):INDIRECT("Z114S" &amp; $K$125, FALSE),$E$6, MATCH($E143,INDIRECT("Z13S" &amp;$K$124 &amp; ":Z13S" &amp;$K$125, FALSE),0))</f>
        <v>26958</v>
      </c>
      <c r="K143" s="11">
        <f ca="1">INDEX(INDIRECT("Z14S" &amp; $L$124, FALSE):INDIRECT("Z114S" &amp; $L$125, FALSE),$E$6, MATCH($E143,INDIRECT("Z13S" &amp;$L$124 &amp; ":Z13S" &amp;$L$125, FALSE),0))</f>
        <v>124364</v>
      </c>
      <c r="L143" s="11">
        <f ca="1">INDEX(INDIRECT("Z14S" &amp; $M$124, FALSE):INDIRECT("Z114S" &amp; $M$125, FALSE),$E$6, MATCH($E143,INDIRECT("Z13S" &amp;$M$124 &amp; ":Z13S" &amp;$M$125, FALSE),0))</f>
        <v>114560</v>
      </c>
      <c r="M143" s="1">
        <f t="shared" si="7"/>
        <v>2039</v>
      </c>
      <c r="N143" s="11">
        <f ca="1">INDEX(INDIRECT("Z14S" &amp; $N$124, FALSE):INDIRECT("Z114S" &amp; $N$125, FALSE),$E$6, MATCH($M143,INDIRECT("Z13S" &amp;$N$124 &amp; ":Z13S" &amp;$O$125, FALSE),0))</f>
        <v>2665575</v>
      </c>
      <c r="O143" s="13">
        <f ca="1">ROUND(INDEX(INDIRECT("Z14S" &amp; $O$124, FALSE):INDIRECT("Z114S" &amp; $O$125, FALSE),$E$6, MATCH($M143,INDIRECT("Z13S" &amp;$O$124 &amp; ":Z13S" &amp;$O$125, FALSE),0)),1)</f>
        <v>46.4</v>
      </c>
      <c r="P143" s="11">
        <f ca="1">INDEX(INDIRECT("Z14S" &amp; $P$124, FALSE):INDIRECT("Z114S" &amp; $P$125, FALSE),$E$6, MATCH($M143,INDIRECT("Z13S" &amp;$P$124 &amp; ":Z13S" &amp;$P$125, FALSE),0))</f>
        <v>22355</v>
      </c>
      <c r="Q143" s="11">
        <f ca="1">INDEX(INDIRECT("Z14S" &amp; $Q$124, FALSE):INDIRECT("Z114S" &amp; $Q$125, FALSE),$E$6, MATCH($M143,INDIRECT("Z13S" &amp;$Q$124 &amp; ":Z13S" &amp;$Q$125, FALSE),0))</f>
        <v>33259</v>
      </c>
      <c r="R143" s="11">
        <f ca="1">INDEX(INDIRECT("Z14S" &amp; $R$124, FALSE):INDIRECT("Z114S" &amp; $R$125, FALSE),$E$6, MATCH($M143,INDIRECT("Z13S" &amp;$R$124 &amp; ":Z13S" &amp;$R$125, FALSE),0))</f>
        <v>7980</v>
      </c>
    </row>
    <row r="144" spans="2:18" x14ac:dyDescent="0.35">
      <c r="B144" s="2"/>
      <c r="E144" s="1">
        <f t="shared" si="8"/>
        <v>2012</v>
      </c>
      <c r="F144" s="11">
        <f ca="1">INDEX(INDIRECT("Z14S" &amp; $G$124, FALSE):INDIRECT("Z114S" &amp; $G$125, FALSE),$E$6, MATCH($E144,INDIRECT("Z13S" &amp;$G$124 &amp; ":Z13S" &amp;$G$125, FALSE),0))</f>
        <v>2572390</v>
      </c>
      <c r="G144" s="13">
        <f ca="1">ROUND(INDEX(INDIRECT("Z14S" &amp; $H$124, FALSE):INDIRECT("Z114S" &amp; $H$125, FALSE),$E$6, MATCH($E144,INDIRECT("Z13S" &amp;$H$124 &amp; ":Z13S" &amp;$H$125, FALSE),0)),1)</f>
        <v>44.6</v>
      </c>
      <c r="H144" s="11">
        <f ca="1">INDEX(INDIRECT("Z14S" &amp; $I$124, FALSE):INDIRECT("Z114S" &amp; $I$125, FALSE),$E$6, MATCH($E144,INDIRECT("Z13S" &amp;$I$124 &amp; ":Z13S" &amp;$I$125, FALSE),0))</f>
        <v>186502</v>
      </c>
      <c r="I144" s="11">
        <f ca="1">INDEX(INDIRECT("Z14S" &amp; $J$124, FALSE):INDIRECT("Z114S" &amp; $J$125, FALSE),$E$6, MATCH($E144,INDIRECT("Z13S" &amp;$J$124 &amp; ":Z13S" &amp;$J$125, FALSE),0))</f>
        <v>20848</v>
      </c>
      <c r="J144" s="11">
        <f ca="1">INDEX(INDIRECT("Z14S" &amp; $K$124, FALSE):INDIRECT("Z114S" &amp; $K$125, FALSE),$E$6, MATCH($E144,INDIRECT("Z13S" &amp;$K$124 &amp; ":Z13S" &amp;$K$125, FALSE),0))</f>
        <v>27117</v>
      </c>
      <c r="K144" s="11">
        <f ca="1">INDEX(INDIRECT("Z14S" &amp; $L$124, FALSE):INDIRECT("Z114S" &amp; $L$125, FALSE),$E$6, MATCH($E144,INDIRECT("Z13S" &amp;$L$124 &amp; ":Z13S" &amp;$L$125, FALSE),0))</f>
        <v>122664</v>
      </c>
      <c r="L144" s="11">
        <f ca="1">INDEX(INDIRECT("Z14S" &amp; $M$124, FALSE):INDIRECT("Z114S" &amp; $M$125, FALSE),$E$6, MATCH($E144,INDIRECT("Z13S" &amp;$M$124 &amp; ":Z13S" &amp;$M$125, FALSE),0))</f>
        <v>116643</v>
      </c>
      <c r="M144" s="1">
        <f t="shared" si="7"/>
        <v>2040</v>
      </c>
      <c r="N144" s="11">
        <f ca="1">INDEX(INDIRECT("Z14S" &amp; $N$124, FALSE):INDIRECT("Z114S" &amp; $N$125, FALSE),$E$6, MATCH($M144,INDIRECT("Z13S" &amp;$N$124 &amp; ":Z13S" &amp;$O$125, FALSE),0))</f>
        <v>2662226</v>
      </c>
      <c r="O144" s="13">
        <f ca="1">ROUND(INDEX(INDIRECT("Z14S" &amp; $O$124, FALSE):INDIRECT("Z114S" &amp; $O$125, FALSE),$E$6, MATCH($M144,INDIRECT("Z13S" &amp;$O$124 &amp; ":Z13S" &amp;$O$125, FALSE),0)),1)</f>
        <v>46.5</v>
      </c>
      <c r="P144" s="11">
        <f ca="1">INDEX(INDIRECT("Z14S" &amp; $P$124, FALSE):INDIRECT("Z114S" &amp; $P$125, FALSE),$E$6, MATCH($M144,INDIRECT("Z13S" &amp;$P$124 &amp; ":Z13S" &amp;$P$125, FALSE),0))</f>
        <v>22318</v>
      </c>
      <c r="Q144" s="11">
        <f ca="1">INDEX(INDIRECT("Z14S" &amp; $Q$124, FALSE):INDIRECT("Z114S" &amp; $Q$125, FALSE),$E$6, MATCH($M144,INDIRECT("Z13S" &amp;$Q$124 &amp; ":Z13S" &amp;$Q$125, FALSE),0))</f>
        <v>33571</v>
      </c>
      <c r="R144" s="11">
        <f ca="1">INDEX(INDIRECT("Z14S" &amp; $R$124, FALSE):INDIRECT("Z114S" &amp; $R$125, FALSE),$E$6, MATCH($M144,INDIRECT("Z13S" &amp;$R$124 &amp; ":Z13S" &amp;$R$125, FALSE),0))</f>
        <v>7904</v>
      </c>
    </row>
    <row r="145" spans="5:18" x14ac:dyDescent="0.35">
      <c r="E145" s="1">
        <f t="shared" si="8"/>
        <v>2013</v>
      </c>
      <c r="F145" s="11">
        <f ca="1">INDEX(INDIRECT("Z14S" &amp; $G$124, FALSE):INDIRECT("Z114S" &amp; $G$125, FALSE),$E$6, MATCH($E145,INDIRECT("Z13S" &amp;$G$124 &amp; ":Z13S" &amp;$G$125, FALSE),0))</f>
        <v>2574148</v>
      </c>
      <c r="G145" s="13">
        <f ca="1">ROUND(INDEX(INDIRECT("Z14S" &amp; $H$124, FALSE):INDIRECT("Z114S" &amp; $H$125, FALSE),$E$6, MATCH($E145,INDIRECT("Z13S" &amp;$H$124 &amp; ":Z13S" &amp;$H$125, FALSE),0)),1)</f>
        <v>45</v>
      </c>
      <c r="H145" s="11">
        <f ca="1">INDEX(INDIRECT("Z14S" &amp; $I$124, FALSE):INDIRECT("Z114S" &amp; $I$125, FALSE),$E$6, MATCH($E145,INDIRECT("Z13S" &amp;$I$124 &amp; ":Z13S" &amp;$I$125, FALSE),0))</f>
        <v>195778</v>
      </c>
      <c r="I145" s="11">
        <f ca="1">INDEX(INDIRECT("Z14S" &amp; $J$124, FALSE):INDIRECT("Z114S" &amp; $J$125, FALSE),$E$6, MATCH($E145,INDIRECT("Z13S" &amp;$J$124 &amp; ":Z13S" &amp;$J$125, FALSE),0))</f>
        <v>20974</v>
      </c>
      <c r="J145" s="11">
        <f ca="1">INDEX(INDIRECT("Z14S" &amp; $K$124, FALSE):INDIRECT("Z114S" &amp; $K$125, FALSE),$E$6, MATCH($E145,INDIRECT("Z13S" &amp;$K$124 &amp; ":Z13S" &amp;$K$125, FALSE),0))</f>
        <v>27898</v>
      </c>
      <c r="K145" s="11">
        <f ca="1">INDEX(INDIRECT("Z14S" &amp; $L$124, FALSE):INDIRECT("Z114S" &amp; $L$125, FALSE),$E$6, MATCH($E145,INDIRECT("Z13S" &amp;$L$124 &amp; ":Z13S" &amp;$L$125, FALSE),0))</f>
        <v>132689</v>
      </c>
      <c r="L145" s="11">
        <f ca="1">INDEX(INDIRECT("Z14S" &amp; $M$124, FALSE):INDIRECT("Z114S" &amp; $M$125, FALSE),$E$6, MATCH($E145,INDIRECT("Z13S" &amp;$M$124 &amp; ":Z13S" &amp;$M$125, FALSE),0))</f>
        <v>125140</v>
      </c>
      <c r="M145" s="1">
        <f t="shared" si="7"/>
        <v>2041</v>
      </c>
      <c r="N145" s="11">
        <f ca="1">INDEX(INDIRECT("Z14S" &amp; $N$124, FALSE):INDIRECT("Z114S" &amp; $N$125, FALSE),$E$6, MATCH($M145,INDIRECT("Z13S" &amp;$N$124 &amp; ":Z13S" &amp;$O$125, FALSE),0))</f>
        <v>2658426</v>
      </c>
      <c r="O145" s="13">
        <f ca="1">ROUND(INDEX(INDIRECT("Z14S" &amp; $O$124, FALSE):INDIRECT("Z114S" &amp; $O$125, FALSE),$E$6, MATCH($M145,INDIRECT("Z13S" &amp;$O$124 &amp; ":Z13S" &amp;$O$125, FALSE),0)),1)</f>
        <v>46.6</v>
      </c>
      <c r="P145" s="11">
        <f ca="1">INDEX(INDIRECT("Z14S" &amp; $P$124, FALSE):INDIRECT("Z114S" &amp; $P$125, FALSE),$E$6, MATCH($M145,INDIRECT("Z13S" &amp;$P$124 &amp; ":Z13S" &amp;$P$125, FALSE),0))</f>
        <v>22302</v>
      </c>
      <c r="Q145" s="11">
        <f ca="1">INDEX(INDIRECT("Z14S" &amp; $Q$124, FALSE):INDIRECT("Z114S" &amp; $Q$125, FALSE),$E$6, MATCH($M145,INDIRECT("Z13S" &amp;$Q$124 &amp; ":Z13S" &amp;$Q$125, FALSE),0))</f>
        <v>33944</v>
      </c>
      <c r="R145" s="11">
        <f ca="1">INDEX(INDIRECT("Z14S" &amp; $R$124, FALSE):INDIRECT("Z114S" &amp; $R$125, FALSE),$E$6, MATCH($M145,INDIRECT("Z13S" &amp;$R$124 &amp; ":Z13S" &amp;$R$125, FALSE),0))</f>
        <v>7842</v>
      </c>
    </row>
    <row r="146" spans="5:18" x14ac:dyDescent="0.35">
      <c r="E146" s="1">
        <f t="shared" si="8"/>
        <v>2014</v>
      </c>
      <c r="F146" s="11">
        <f ca="1">INDEX(INDIRECT("Z14S" &amp; $G$124, FALSE):INDIRECT("Z114S" &amp; $G$125, FALSE),$E$6, MATCH($E146,INDIRECT("Z13S" &amp;$G$124 &amp; ":Z13S" &amp;$G$125, FALSE),0))</f>
        <v>2580664</v>
      </c>
      <c r="G146" s="13">
        <f ca="1">ROUND(INDEX(INDIRECT("Z14S" &amp; $H$124, FALSE):INDIRECT("Z114S" &amp; $H$125, FALSE),$E$6, MATCH($E146,INDIRECT("Z13S" &amp;$H$124 &amp; ":Z13S" &amp;$H$125, FALSE),0)),1)</f>
        <v>45.3</v>
      </c>
      <c r="H146" s="11">
        <f ca="1">INDEX(INDIRECT("Z14S" &amp; $I$124, FALSE):INDIRECT("Z114S" &amp; $I$125, FALSE),$E$6, MATCH($E146,INDIRECT("Z13S" &amp;$I$124 &amp; ":Z13S" &amp;$I$125, FALSE),0))</f>
        <v>208556</v>
      </c>
      <c r="I146" s="11">
        <f ca="1">INDEX(INDIRECT("Z14S" &amp; $J$124, FALSE):INDIRECT("Z114S" &amp; $J$125, FALSE),$E$6, MATCH($E146,INDIRECT("Z13S" &amp;$J$124 &amp; ":Z13S" &amp;$J$125, FALSE),0))</f>
        <v>22268</v>
      </c>
      <c r="J146" s="11">
        <f ca="1">INDEX(INDIRECT("Z14S" &amp; $K$124, FALSE):INDIRECT("Z114S" &amp; $K$125, FALSE),$E$6, MATCH($E146,INDIRECT("Z13S" &amp;$K$124 &amp; ":Z13S" &amp;$K$125, FALSE),0))</f>
        <v>27239</v>
      </c>
      <c r="K146" s="11">
        <f ca="1">INDEX(INDIRECT("Z14S" &amp; $L$124, FALSE):INDIRECT("Z114S" &amp; $L$125, FALSE),$E$6, MATCH($E146,INDIRECT("Z13S" &amp;$L$124 &amp; ":Z13S" &amp;$L$125, FALSE),0))</f>
        <v>144007</v>
      </c>
      <c r="L146" s="11">
        <f ca="1">INDEX(INDIRECT("Z14S" &amp; $M$124, FALSE):INDIRECT("Z114S" &amp; $M$125, FALSE),$E$6, MATCH($E146,INDIRECT("Z13S" &amp;$M$124 &amp; ":Z13S" &amp;$M$125, FALSE),0))</f>
        <v>134065</v>
      </c>
      <c r="M146" s="1">
        <f t="shared" si="7"/>
        <v>2042</v>
      </c>
      <c r="N146" s="11">
        <f ca="1">INDEX(INDIRECT("Z14S" &amp; $N$124, FALSE):INDIRECT("Z114S" &amp; $N$125, FALSE),$E$6, MATCH($M146,INDIRECT("Z13S" &amp;$N$124 &amp; ":Z13S" &amp;$O$125, FALSE),0))</f>
        <v>2654216</v>
      </c>
      <c r="O146" s="13">
        <f ca="1">ROUND(INDEX(INDIRECT("Z14S" &amp; $O$124, FALSE):INDIRECT("Z114S" &amp; $O$125, FALSE),$E$6, MATCH($M146,INDIRECT("Z13S" &amp;$O$124 &amp; ":Z13S" &amp;$O$125, FALSE),0)),1)</f>
        <v>46.6</v>
      </c>
      <c r="P146" s="11">
        <f ca="1">INDEX(INDIRECT("Z14S" &amp; $P$124, FALSE):INDIRECT("Z114S" &amp; $P$125, FALSE),$E$6, MATCH($M146,INDIRECT("Z13S" &amp;$P$124 &amp; ":Z13S" &amp;$P$125, FALSE),0))</f>
        <v>22312</v>
      </c>
      <c r="Q146" s="11">
        <f ca="1">INDEX(INDIRECT("Z14S" &amp; $Q$124, FALSE):INDIRECT("Z114S" &amp; $Q$125, FALSE),$E$6, MATCH($M146,INDIRECT("Z13S" &amp;$Q$124 &amp; ":Z13S" &amp;$Q$125, FALSE),0))</f>
        <v>34329</v>
      </c>
      <c r="R146" s="11">
        <f ca="1">INDEX(INDIRECT("Z14S" &amp; $R$124, FALSE):INDIRECT("Z114S" &amp; $R$125, FALSE),$E$6, MATCH($M146,INDIRECT("Z13S" &amp;$R$124 &amp; ":Z13S" &amp;$R$125, FALSE),0))</f>
        <v>7807</v>
      </c>
    </row>
    <row r="147" spans="5:18" x14ac:dyDescent="0.35">
      <c r="E147" s="1">
        <f t="shared" si="8"/>
        <v>2015</v>
      </c>
      <c r="F147" s="11">
        <f ca="1">INDEX(INDIRECT("Z14S" &amp; $G$124, FALSE):INDIRECT("Z114S" &amp; $G$125, FALSE),$E$6, MATCH($E147,INDIRECT("Z13S" &amp;$G$124 &amp; ":Z13S" &amp;$G$125, FALSE),0))</f>
        <v>2614229</v>
      </c>
      <c r="G147" s="13">
        <f ca="1">ROUND(INDEX(INDIRECT("Z14S" &amp; $H$124, FALSE):INDIRECT("Z114S" &amp; $H$125, FALSE),$E$6, MATCH($E147,INDIRECT("Z13S" &amp;$H$124 &amp; ":Z13S" &amp;$H$125, FALSE),0)),1)</f>
        <v>45.3</v>
      </c>
      <c r="H147" s="11">
        <f ca="1">INDEX(INDIRECT("Z14S" &amp; $I$124, FALSE):INDIRECT("Z114S" &amp; $I$125, FALSE),$E$6, MATCH($E147,INDIRECT("Z13S" &amp;$I$124 &amp; ":Z13S" &amp;$I$125, FALSE),0))</f>
        <v>246791</v>
      </c>
      <c r="I147" s="11">
        <f ca="1">INDEX(INDIRECT("Z14S" &amp; $J$124, FALSE):INDIRECT("Z114S" &amp; $J$125, FALSE),$E$6, MATCH($E147,INDIRECT("Z13S" &amp;$J$124 &amp; ":Z13S" &amp;$J$125, FALSE),0))</f>
        <v>23209</v>
      </c>
      <c r="J147" s="11">
        <f ca="1">INDEX(INDIRECT("Z14S" &amp; $K$124, FALSE):INDIRECT("Z114S" &amp; $K$125, FALSE),$E$6, MATCH($E147,INDIRECT("Z13S" &amp;$K$124 &amp; ":Z13S" &amp;$K$125, FALSE),0))</f>
        <v>28536</v>
      </c>
      <c r="K147" s="11">
        <f ca="1">INDEX(INDIRECT("Z14S" &amp; $L$124, FALSE):INDIRECT("Z114S" &amp; $L$125, FALSE),$E$6, MATCH($E147,INDIRECT("Z13S" &amp;$L$124 &amp; ":Z13S" &amp;$L$125, FALSE),0))</f>
        <v>175921</v>
      </c>
      <c r="L147" s="11">
        <f ca="1">INDEX(INDIRECT("Z14S" &amp; $M$124, FALSE):INDIRECT("Z114S" &amp; $M$125, FALSE),$E$6, MATCH($E147,INDIRECT("Z13S" &amp;$M$124 &amp; ":Z13S" &amp;$M$125, FALSE),0))</f>
        <v>137758</v>
      </c>
      <c r="M147" s="1">
        <f t="shared" si="7"/>
        <v>2043</v>
      </c>
      <c r="N147" s="11">
        <f ca="1">INDEX(INDIRECT("Z14S" &amp; $N$124, FALSE):INDIRECT("Z114S" &amp; $N$125, FALSE),$E$6, MATCH($M147,INDIRECT("Z13S" &amp;$N$124 &amp; ":Z13S" &amp;$O$125, FALSE),0))</f>
        <v>2649603</v>
      </c>
      <c r="O147" s="13">
        <f ca="1">ROUND(INDEX(INDIRECT("Z14S" &amp; $O$124, FALSE):INDIRECT("Z114S" &amp; $O$125, FALSE),$E$6, MATCH($M147,INDIRECT("Z13S" &amp;$O$124 &amp; ":Z13S" &amp;$O$125, FALSE),0)),1)</f>
        <v>46.7</v>
      </c>
      <c r="P147" s="11">
        <f ca="1">INDEX(INDIRECT("Z14S" &amp; $P$124, FALSE):INDIRECT("Z114S" &amp; $P$125, FALSE),$E$6, MATCH($M147,INDIRECT("Z13S" &amp;$P$124 &amp; ":Z13S" &amp;$P$125, FALSE),0))</f>
        <v>22357</v>
      </c>
      <c r="Q147" s="11">
        <f ca="1">INDEX(INDIRECT("Z14S" &amp; $Q$124, FALSE):INDIRECT("Z114S" &amp; $Q$125, FALSE),$E$6, MATCH($M147,INDIRECT("Z13S" &amp;$Q$124 &amp; ":Z13S" &amp;$Q$125, FALSE),0))</f>
        <v>34678</v>
      </c>
      <c r="R147" s="11">
        <f ca="1">INDEX(INDIRECT("Z14S" &amp; $R$124, FALSE):INDIRECT("Z114S" &amp; $R$125, FALSE),$E$6, MATCH($M147,INDIRECT("Z13S" &amp;$R$124 &amp; ":Z13S" &amp;$R$125, FALSE),0))</f>
        <v>7708</v>
      </c>
    </row>
    <row r="148" spans="5:18" x14ac:dyDescent="0.35">
      <c r="E148" s="1">
        <f t="shared" si="8"/>
        <v>2016</v>
      </c>
      <c r="F148" s="11">
        <f ca="1">INDEX(INDIRECT("Z14S" &amp; $G$124, FALSE):INDIRECT("Z114S" &amp; $G$125, FALSE),$E$6, MATCH($E148,INDIRECT("Z13S" &amp;$G$124 &amp; ":Z13S" &amp;$G$125, FALSE),0))</f>
        <v>2619376</v>
      </c>
      <c r="G148" s="13">
        <f ca="1">ROUND(INDEX(INDIRECT("Z14S" &amp; $H$124, FALSE):INDIRECT("Z114S" &amp; $H$125, FALSE),$E$6, MATCH($E148,INDIRECT("Z13S" &amp;$H$124 &amp; ":Z13S" &amp;$H$125, FALSE),0)),1)</f>
        <v>45.4</v>
      </c>
      <c r="H148" s="11">
        <f ca="1">INDEX(INDIRECT("Z14S" &amp; $I$124, FALSE):INDIRECT("Z114S" &amp; $I$125, FALSE),$E$6, MATCH($E148,INDIRECT("Z13S" &amp;$I$124 &amp; ":Z13S" &amp;$I$125, FALSE),0))</f>
        <v>262309</v>
      </c>
      <c r="I148" s="11">
        <f ca="1">INDEX(INDIRECT("Z14S" &amp; $J$124, FALSE):INDIRECT("Z114S" &amp; $J$125, FALSE),$E$6, MATCH($E148,INDIRECT("Z13S" &amp;$J$124 &amp; ":Z13S" &amp;$J$125, FALSE),0))</f>
        <v>25027</v>
      </c>
      <c r="J148" s="11">
        <f ca="1">INDEX(INDIRECT("Z14S" &amp; $K$124, FALSE):INDIRECT("Z114S" &amp; $K$125, FALSE),$E$6, MATCH($E148,INDIRECT("Z13S" &amp;$K$124 &amp; ":Z13S" &amp;$K$125, FALSE),0))</f>
        <v>28740</v>
      </c>
      <c r="K148" s="11">
        <f ca="1">INDEX(INDIRECT("Z14S" &amp; $L$124, FALSE):INDIRECT("Z114S" &amp; $L$125, FALSE),$E$6, MATCH($E148,INDIRECT("Z13S" &amp;$L$124 &amp; ":Z13S" &amp;$L$125, FALSE),0))</f>
        <v>157756</v>
      </c>
      <c r="L148" s="11">
        <f ca="1">INDEX(INDIRECT("Z14S" &amp; $M$124, FALSE):INDIRECT("Z114S" &amp; $M$125, FALSE),$E$6, MATCH($E148,INDIRECT("Z13S" &amp;$M$124 &amp; ":Z13S" &amp;$M$125, FALSE),0))</f>
        <v>148263</v>
      </c>
      <c r="M148" s="1">
        <f t="shared" si="7"/>
        <v>2044</v>
      </c>
      <c r="N148" s="11">
        <f ca="1">INDEX(INDIRECT("Z14S" &amp; $N$124, FALSE):INDIRECT("Z114S" &amp; $N$125, FALSE),$E$6, MATCH($M148,INDIRECT("Z13S" &amp;$N$124 &amp; ":Z13S" &amp;$O$125, FALSE),0))</f>
        <v>2644595</v>
      </c>
      <c r="O148" s="13">
        <f ca="1">ROUND(INDEX(INDIRECT("Z14S" &amp; $O$124, FALSE):INDIRECT("Z114S" &amp; $O$125, FALSE),$E$6, MATCH($M148,INDIRECT("Z13S" &amp;$O$124 &amp; ":Z13S" &amp;$O$125, FALSE),0)),1)</f>
        <v>46.8</v>
      </c>
      <c r="P148" s="11">
        <f ca="1">INDEX(INDIRECT("Z14S" &amp; $P$124, FALSE):INDIRECT("Z114S" &amp; $P$125, FALSE),$E$6, MATCH($M148,INDIRECT("Z13S" &amp;$P$124 &amp; ":Z13S" &amp;$P$125, FALSE),0))</f>
        <v>22432</v>
      </c>
      <c r="Q148" s="11">
        <f ca="1">INDEX(INDIRECT("Z14S" &amp; $Q$124, FALSE):INDIRECT("Z114S" &amp; $Q$125, FALSE),$E$6, MATCH($M148,INDIRECT("Z13S" &amp;$Q$124 &amp; ":Z13S" &amp;$Q$125, FALSE),0))</f>
        <v>35104</v>
      </c>
      <c r="R148" s="11">
        <f ca="1">INDEX(INDIRECT("Z14S" &amp; $R$124, FALSE):INDIRECT("Z114S" &amp; $R$125, FALSE),$E$6, MATCH($M148,INDIRECT("Z13S" &amp;$R$124 &amp; ":Z13S" &amp;$R$125, FALSE),0))</f>
        <v>7664</v>
      </c>
    </row>
    <row r="149" spans="5:18" x14ac:dyDescent="0.35">
      <c r="E149" s="1">
        <f t="shared" si="8"/>
        <v>2017</v>
      </c>
      <c r="F149" s="11">
        <f ca="1">INDEX(INDIRECT("Z14S" &amp; $G$124, FALSE):INDIRECT("Z114S" &amp; $G$125, FALSE),$E$6, MATCH($E149,INDIRECT("Z13S" &amp;$G$124 &amp; ":Z13S" &amp;$G$125, FALSE),0))</f>
        <v>2621153</v>
      </c>
      <c r="G149" s="13">
        <f ca="1">ROUND(INDEX(INDIRECT("Z14S" &amp; $H$124, FALSE):INDIRECT("Z114S" &amp; $H$125, FALSE),$E$6, MATCH($E149,INDIRECT("Z13S" &amp;$H$124 &amp; ":Z13S" &amp;$H$125, FALSE),0)),1)</f>
        <v>45.6</v>
      </c>
      <c r="H149" s="11">
        <f ca="1">INDEX(INDIRECT("Z14S" &amp; $I$124, FALSE):INDIRECT("Z114S" &amp; $I$125, FALSE),$E$6, MATCH($E149,INDIRECT("Z13S" &amp;$I$124 &amp; ":Z13S" &amp;$I$125, FALSE),0))</f>
        <v>273554</v>
      </c>
      <c r="I149" s="11">
        <f ca="1">INDEX(INDIRECT("Z14S" &amp; $J$124, FALSE):INDIRECT("Z114S" &amp; $J$125, FALSE),$E$6, MATCH($E149,INDIRECT("Z13S" &amp;$J$124 &amp; ":Z13S" &amp;$J$125, FALSE),0))</f>
        <v>24956</v>
      </c>
      <c r="J149" s="11">
        <f ca="1">INDEX(INDIRECT("Z14S" &amp; $K$124, FALSE):INDIRECT("Z114S" &amp; $K$125, FALSE),$E$6, MATCH($E149,INDIRECT("Z13S" &amp;$K$124 &amp; ":Z13S" &amp;$K$125, FALSE),0))</f>
        <v>29203</v>
      </c>
      <c r="K149" s="11">
        <f ca="1">INDEX(INDIRECT("Z14S" &amp; $L$124, FALSE):INDIRECT("Z114S" &amp; $L$125, FALSE),$E$6, MATCH($E149,INDIRECT("Z13S" &amp;$L$124 &amp; ":Z13S" &amp;$L$125, FALSE),0))</f>
        <v>139373</v>
      </c>
      <c r="L149" s="11">
        <f ca="1">INDEX(INDIRECT("Z14S" &amp; $M$124, FALSE):INDIRECT("Z114S" &amp; $M$125, FALSE),$E$6, MATCH($E149,INDIRECT("Z13S" &amp;$M$124 &amp; ":Z13S" &amp;$M$125, FALSE),0))</f>
        <v>133903</v>
      </c>
      <c r="M149" s="1">
        <f t="shared" si="7"/>
        <v>2045</v>
      </c>
      <c r="N149" s="11">
        <f ca="1">INDEX(INDIRECT("Z14S" &amp; $N$124, FALSE):INDIRECT("Z114S" &amp; $N$125, FALSE),$E$6, MATCH($M149,INDIRECT("Z13S" &amp;$N$124 &amp; ":Z13S" &amp;$O$125, FALSE),0))</f>
        <v>2639282</v>
      </c>
      <c r="O149" s="13">
        <f ca="1">ROUND(INDEX(INDIRECT("Z14S" &amp; $O$124, FALSE):INDIRECT("Z114S" &amp; $O$125, FALSE),$E$6, MATCH($M149,INDIRECT("Z13S" &amp;$O$124 &amp; ":Z13S" &amp;$O$125, FALSE),0)),1)</f>
        <v>46.9</v>
      </c>
      <c r="P149" s="11">
        <f ca="1">INDEX(INDIRECT("Z14S" &amp; $P$124, FALSE):INDIRECT("Z114S" &amp; $P$125, FALSE),$E$6, MATCH($M149,INDIRECT("Z13S" &amp;$P$124 &amp; ":Z13S" &amp;$P$125, FALSE),0))</f>
        <v>22524</v>
      </c>
      <c r="Q149" s="11">
        <f ca="1">INDEX(INDIRECT("Z14S" &amp; $Q$124, FALSE):INDIRECT("Z114S" &amp; $Q$125, FALSE),$E$6, MATCH($M149,INDIRECT("Z13S" &amp;$Q$124 &amp; ":Z13S" &amp;$Q$125, FALSE),0))</f>
        <v>35509</v>
      </c>
      <c r="R149" s="11">
        <f ca="1">INDEX(INDIRECT("Z14S" &amp; $R$124, FALSE):INDIRECT("Z114S" &amp; $R$125, FALSE),$E$6, MATCH($M149,INDIRECT("Z13S" &amp;$R$124 &amp; ":Z13S" &amp;$R$125, FALSE),0))</f>
        <v>7672</v>
      </c>
    </row>
    <row r="150" spans="5:18" x14ac:dyDescent="0.35">
      <c r="E150" s="1">
        <f t="shared" si="8"/>
        <v>2018</v>
      </c>
      <c r="F150" s="11">
        <f ca="1">INDEX(INDIRECT("Z14S" &amp; $G$124, FALSE):INDIRECT("Z114S" &amp; $G$125, FALSE),$E$6, MATCH($E150,INDIRECT("Z13S" &amp;$G$124 &amp; ":Z13S" &amp;$G$125, FALSE),0))</f>
        <v>2623619</v>
      </c>
      <c r="G150" s="13">
        <f ca="1">ROUND(INDEX(INDIRECT("Z14S" &amp; $H$124, FALSE):INDIRECT("Z114S" &amp; $H$125, FALSE),$E$6, MATCH($E150,INDIRECT("Z13S" &amp;$H$124 &amp; ":Z13S" &amp;$H$125, FALSE),0)),1)</f>
        <v>45.6</v>
      </c>
      <c r="H150" s="11">
        <f ca="1">INDEX(INDIRECT("Z14S" &amp; $I$124, FALSE):INDIRECT("Z114S" &amp; $I$125, FALSE),$E$6, MATCH($E150,INDIRECT("Z13S" &amp;$I$124 &amp; ":Z13S" &amp;$I$125, FALSE),0))</f>
        <v>283993</v>
      </c>
      <c r="I150" s="11">
        <f ca="1">INDEX(INDIRECT("Z14S" &amp; $J$124, FALSE):INDIRECT("Z114S" &amp; $J$125, FALSE),$E$6, MATCH($E150,INDIRECT("Z13S" &amp;$J$124 &amp; ":Z13S" &amp;$J$125, FALSE),0))</f>
        <v>25597</v>
      </c>
      <c r="J150" s="11">
        <f ca="1">INDEX(INDIRECT("Z14S" &amp; $K$124, FALSE):INDIRECT("Z114S" &amp; $K$125, FALSE),$E$6, MATCH($E150,INDIRECT("Z13S" &amp;$K$124 &amp; ":Z13S" &amp;$K$125, FALSE),0))</f>
        <v>29868</v>
      </c>
      <c r="K150" s="11">
        <f ca="1">INDEX(INDIRECT("Z14S" &amp; $L$124, FALSE):INDIRECT("Z114S" &amp; $L$125, FALSE),$E$6, MATCH($E150,INDIRECT("Z13S" &amp;$L$124 &amp; ":Z13S" &amp;$L$125, FALSE),0))</f>
        <v>136467</v>
      </c>
      <c r="L150" s="11">
        <f ca="1">INDEX(INDIRECT("Z14S" &amp; $M$124, FALSE):INDIRECT("Z114S" &amp; $M$125, FALSE),$E$6, MATCH($E150,INDIRECT("Z13S" &amp;$M$124 &amp; ":Z13S" &amp;$M$125, FALSE),0))</f>
        <v>129741</v>
      </c>
      <c r="M150" s="1">
        <f t="shared" si="7"/>
        <v>2046</v>
      </c>
      <c r="N150" s="11">
        <f ca="1">INDEX(INDIRECT("Z14S" &amp; $N$124, FALSE):INDIRECT("Z114S" &amp; $N$125, FALSE),$E$6, MATCH($M150,INDIRECT("Z13S" &amp;$N$124 &amp; ":Z13S" &amp;$O$125, FALSE),0))</f>
        <v>2633789</v>
      </c>
      <c r="O150" s="13">
        <f ca="1">ROUND(INDEX(INDIRECT("Z14S" &amp; $O$124, FALSE):INDIRECT("Z114S" &amp; $O$125, FALSE),$E$6, MATCH($M150,INDIRECT("Z13S" &amp;$O$124 &amp; ":Z13S" &amp;$O$125, FALSE),0)),1)</f>
        <v>46.9</v>
      </c>
      <c r="P150" s="11">
        <f ca="1">INDEX(INDIRECT("Z14S" &amp; $P$124, FALSE):INDIRECT("Z114S" &amp; $P$125, FALSE),$E$6, MATCH($M150,INDIRECT("Z13S" &amp;$P$124 &amp; ":Z13S" &amp;$P$125, FALSE),0))</f>
        <v>22647</v>
      </c>
      <c r="Q150" s="11">
        <f ca="1">INDEX(INDIRECT("Z14S" &amp; $Q$124, FALSE):INDIRECT("Z114S" &amp; $Q$125, FALSE),$E$6, MATCH($M150,INDIRECT("Z13S" &amp;$Q$124 &amp; ":Z13S" &amp;$Q$125, FALSE),0))</f>
        <v>35794</v>
      </c>
      <c r="R150" s="11">
        <f ca="1">INDEX(INDIRECT("Z14S" &amp; $R$124, FALSE):INDIRECT("Z114S" &amp; $R$125, FALSE),$E$6, MATCH($M150,INDIRECT("Z13S" &amp;$R$124 &amp; ":Z13S" &amp;$R$125, FALSE),0))</f>
        <v>7654</v>
      </c>
    </row>
    <row r="151" spans="5:18" x14ac:dyDescent="0.35">
      <c r="E151" s="1">
        <f t="shared" si="8"/>
        <v>2019</v>
      </c>
      <c r="F151" s="11">
        <f ca="1">INDEX(INDIRECT("Z14S" &amp; $G$124, FALSE):INDIRECT("Z114S" &amp; $G$125, FALSE),$E$6, MATCH($E151,INDIRECT("Z13S" &amp;$G$124 &amp; ":Z13S" &amp;$G$125, FALSE),0))</f>
        <v>2624625</v>
      </c>
      <c r="G151" s="13">
        <f ca="1">ROUND(INDEX(INDIRECT("Z14S" &amp; $H$124, FALSE):INDIRECT("Z114S" &amp; $H$125, FALSE),$E$6, MATCH($E151,INDIRECT("Z13S" &amp;$H$124 &amp; ":Z13S" &amp;$H$125, FALSE),0)),1)</f>
        <v>45.7</v>
      </c>
      <c r="H151" s="11">
        <f ca="1">INDEX(INDIRECT("Z14S" &amp; $I$124, FALSE):INDIRECT("Z114S" &amp; $I$125, FALSE),$E$6, MATCH($E151,INDIRECT("Z13S" &amp;$I$124 &amp; ":Z13S" &amp;$I$125, FALSE),0))</f>
        <v>292566</v>
      </c>
      <c r="I151" s="11">
        <f ca="1">INDEX(INDIRECT("Z14S" &amp; $J$124, FALSE):INDIRECT("Z114S" &amp; $J$125, FALSE),$E$6, MATCH($E151,INDIRECT("Z13S" &amp;$J$124 &amp; ":Z13S" &amp;$J$125, FALSE),0))</f>
        <v>25109</v>
      </c>
      <c r="J151" s="11">
        <f ca="1">INDEX(INDIRECT("Z14S" &amp; $K$124, FALSE):INDIRECT("Z114S" &amp; $K$125, FALSE),$E$6, MATCH($E151,INDIRECT("Z13S" &amp;$K$124 &amp; ":Z13S" &amp;$K$125, FALSE),0))</f>
        <v>29490</v>
      </c>
      <c r="K151" s="11">
        <f ca="1">INDEX(INDIRECT("Z14S" &amp; $L$124, FALSE):INDIRECT("Z114S" &amp; $L$125, FALSE),$E$6, MATCH($E151,INDIRECT("Z13S" &amp;$L$124 &amp; ":Z13S" &amp;$L$125, FALSE),0))</f>
        <v>136083</v>
      </c>
      <c r="L151" s="11">
        <f ca="1">INDEX(INDIRECT("Z14S" &amp; $M$124, FALSE):INDIRECT("Z114S" &amp; $M$125, FALSE),$E$6, MATCH($E151,INDIRECT("Z13S" &amp;$M$124 &amp; ":Z13S" &amp;$M$125, FALSE),0))</f>
        <v>130825</v>
      </c>
      <c r="M151" s="1">
        <f t="shared" si="7"/>
        <v>2047</v>
      </c>
      <c r="N151" s="11">
        <f ca="1">INDEX(INDIRECT("Z14S" &amp; $N$124, FALSE):INDIRECT("Z114S" &amp; $N$125, FALSE),$E$6, MATCH($M151,INDIRECT("Z13S" &amp;$N$124 &amp; ":Z13S" &amp;$O$125, FALSE),0))</f>
        <v>2628086</v>
      </c>
      <c r="O151" s="13">
        <f ca="1">ROUND(INDEX(INDIRECT("Z14S" &amp; $O$124, FALSE):INDIRECT("Z114S" &amp; $O$125, FALSE),$E$6, MATCH($M151,INDIRECT("Z13S" &amp;$O$124 &amp; ":Z13S" &amp;$O$125, FALSE),0)),1)</f>
        <v>47</v>
      </c>
      <c r="P151" s="11">
        <f ca="1">INDEX(INDIRECT("Z14S" &amp; $P$124, FALSE):INDIRECT("Z114S" &amp; $P$125, FALSE),$E$6, MATCH($M151,INDIRECT("Z13S" &amp;$P$124 &amp; ":Z13S" &amp;$P$125, FALSE),0))</f>
        <v>22766</v>
      </c>
      <c r="Q151" s="11">
        <f ca="1">INDEX(INDIRECT("Z14S" &amp; $Q$124, FALSE):INDIRECT("Z114S" &amp; $Q$125, FALSE),$E$6, MATCH($M151,INDIRECT("Z13S" &amp;$Q$124 &amp; ":Z13S" &amp;$Q$125, FALSE),0))</f>
        <v>36126</v>
      </c>
      <c r="R151" s="11">
        <f ca="1">INDEX(INDIRECT("Z14S" &amp; $R$124, FALSE):INDIRECT("Z114S" &amp; $R$125, FALSE),$E$6, MATCH($M151,INDIRECT("Z13S" &amp;$R$124 &amp; ":Z13S" &amp;$R$125, FALSE),0))</f>
        <v>7657</v>
      </c>
    </row>
    <row r="152" spans="5:18" x14ac:dyDescent="0.35">
      <c r="E152" s="1">
        <f t="shared" si="8"/>
        <v>2020</v>
      </c>
      <c r="F152" s="11">
        <f ca="1">INDEX(INDIRECT("Z14S" &amp; $G$124, FALSE):INDIRECT("Z114S" &amp; $G$125, FALSE),$E$6, MATCH($E152,INDIRECT("Z13S" &amp;$G$124 &amp; ":Z13S" &amp;$G$125, FALSE),0))</f>
        <v>2624719</v>
      </c>
      <c r="G152" s="13">
        <f ca="1">ROUND(INDEX(INDIRECT("Z14S" &amp; $H$124, FALSE):INDIRECT("Z114S" &amp; $H$125, FALSE),$E$6, MATCH($E152,INDIRECT("Z13S" &amp;$H$124 &amp; ":Z13S" &amp;$H$125, FALSE),0)),1)</f>
        <v>45.6</v>
      </c>
      <c r="H152" s="11">
        <f ca="1">INDEX(INDIRECT("Z14S" &amp; $I$124, FALSE):INDIRECT("Z114S" &amp; $I$125, FALSE),$E$6, MATCH($E152,INDIRECT("Z13S" &amp;$I$124 &amp; ":Z13S" &amp;$I$125, FALSE),0))</f>
        <v>299281</v>
      </c>
      <c r="I152" s="11">
        <f ca="1">INDEX(INDIRECT("Z14S" &amp; $J$124, FALSE):INDIRECT("Z114S" &amp; $J$125, FALSE),$E$6, MATCH($E152,INDIRECT("Z13S" &amp;$J$124 &amp; ":Z13S" &amp;$J$125, FALSE),0))</f>
        <v>25337</v>
      </c>
      <c r="J152" s="11">
        <f ca="1">INDEX(INDIRECT("Z14S" &amp; $K$124, FALSE):INDIRECT("Z114S" &amp; $K$125, FALSE),$E$6, MATCH($E152,INDIRECT("Z13S" &amp;$K$124 &amp; ":Z13S" &amp;$K$125, FALSE),0))</f>
        <v>30582</v>
      </c>
      <c r="K152" s="11">
        <f ca="1">INDEX(INDIRECT("Z14S" &amp; $L$124, FALSE):INDIRECT("Z114S" &amp; $L$125, FALSE),$E$6, MATCH($E152,INDIRECT("Z13S" &amp;$L$124 &amp; ":Z13S" &amp;$L$125, FALSE),0))</f>
        <v>126761</v>
      </c>
      <c r="L152" s="11">
        <f ca="1">INDEX(INDIRECT("Z14S" &amp; $M$124, FALSE):INDIRECT("Z114S" &amp; $M$125, FALSE),$E$6, MATCH($E152,INDIRECT("Z13S" &amp;$M$124 &amp; ":Z13S" &amp;$M$125, FALSE),0))</f>
        <v>121210</v>
      </c>
      <c r="M152" s="1">
        <f t="shared" si="7"/>
        <v>2048</v>
      </c>
      <c r="N152" s="11">
        <f ca="1">INDEX(INDIRECT("Z14S" &amp; $N$124, FALSE):INDIRECT("Z114S" &amp; $N$125, FALSE),$E$6, MATCH($M152,INDIRECT("Z13S" &amp;$N$124 &amp; ":Z13S" &amp;$O$125, FALSE),0))</f>
        <v>2622285</v>
      </c>
      <c r="O152" s="13">
        <f ca="1">ROUND(INDEX(INDIRECT("Z14S" &amp; $O$124, FALSE):INDIRECT("Z114S" &amp; $O$125, FALSE),$E$6, MATCH($M152,INDIRECT("Z13S" &amp;$O$124 &amp; ":Z13S" &amp;$O$125, FALSE),0)),1)</f>
        <v>47</v>
      </c>
      <c r="P152" s="11">
        <f ca="1">INDEX(INDIRECT("Z14S" &amp; $P$124, FALSE):INDIRECT("Z114S" &amp; $P$125, FALSE),$E$6, MATCH($M152,INDIRECT("Z13S" &amp;$P$124 &amp; ":Z13S" &amp;$P$125, FALSE),0))</f>
        <v>22881</v>
      </c>
      <c r="Q152" s="11">
        <f ca="1">INDEX(INDIRECT("Z14S" &amp; $Q$124, FALSE):INDIRECT("Z114S" &amp; $Q$125, FALSE),$E$6, MATCH($M152,INDIRECT("Z13S" &amp;$Q$124 &amp; ":Z13S" &amp;$Q$125, FALSE),0))</f>
        <v>36343</v>
      </c>
      <c r="R152" s="11">
        <f ca="1">INDEX(INDIRECT("Z14S" &amp; $R$124, FALSE):INDIRECT("Z114S" &amp; $R$125, FALSE),$E$6, MATCH($M152,INDIRECT("Z13S" &amp;$R$124 &amp; ":Z13S" &amp;$R$125, FALSE),0))</f>
        <v>7661</v>
      </c>
    </row>
    <row r="153" spans="5:18" x14ac:dyDescent="0.35">
      <c r="E153" s="1">
        <f t="shared" si="8"/>
        <v>2021</v>
      </c>
      <c r="F153" s="11">
        <f ca="1">INDEX(INDIRECT("Z14S" &amp; $G$124, FALSE):INDIRECT("Z114S" &amp; $G$125, FALSE),$E$6, MATCH($E153,INDIRECT("Z13S" &amp;$G$124 &amp; ":Z13S" &amp;$G$125, FALSE),0))</f>
        <v>2631237</v>
      </c>
      <c r="G153" s="13">
        <f ca="1">ROUND(INDEX(INDIRECT("Z14S" &amp; $H$124, FALSE):INDIRECT("Z114S" &amp; $H$125, FALSE),$E$6, MATCH($E153,INDIRECT("Z13S" &amp;$H$124 &amp; ":Z13S" &amp;$H$125, FALSE),0)),1)</f>
        <v>45.5</v>
      </c>
      <c r="H153" s="11">
        <f ca="1">INDEX(INDIRECT("Z14S" &amp; $I$124, FALSE):INDIRECT("Z114S" &amp; $I$125, FALSE),$E$6, MATCH($E153,INDIRECT("Z13S" &amp;$I$124 &amp; ":Z13S" &amp;$I$125, FALSE),0))</f>
        <v>310758</v>
      </c>
      <c r="I153" s="11">
        <f ca="1">INDEX(INDIRECT("Z14S" &amp; $J$124, FALSE):INDIRECT("Z114S" &amp; $J$125, FALSE),$E$6, MATCH($E153,INDIRECT("Z13S" &amp;$J$124 &amp; ":Z13S" &amp;$J$125, FALSE),0))</f>
        <v>26402</v>
      </c>
      <c r="J153" s="11">
        <f ca="1">INDEX(INDIRECT("Z14S" &amp; $K$124, FALSE):INDIRECT("Z114S" &amp; $K$125, FALSE),$E$6, MATCH($E153,INDIRECT("Z13S" &amp;$K$124 &amp; ":Z13S" &amp;$K$125, FALSE),0))</f>
        <v>31587</v>
      </c>
      <c r="K153" s="11">
        <f ca="1">INDEX(INDIRECT("Z14S" &amp; $L$124, FALSE):INDIRECT("Z114S" &amp; $L$125, FALSE),$E$6, MATCH($E153,INDIRECT("Z13S" &amp;$L$124 &amp; ":Z13S" &amp;$L$125, FALSE),0))</f>
        <v>134959</v>
      </c>
      <c r="L153" s="11">
        <f ca="1">INDEX(INDIRECT("Z14S" &amp; $M$124, FALSE):INDIRECT("Z114S" &amp; $M$125, FALSE),$E$6, MATCH($E153,INDIRECT("Z13S" &amp;$M$124 &amp; ":Z13S" &amp;$M$125, FALSE),0))</f>
        <v>123466</v>
      </c>
      <c r="M153" s="1">
        <f t="shared" si="7"/>
        <v>2049</v>
      </c>
      <c r="N153" s="11">
        <f ca="1">INDEX(INDIRECT("Z14S" &amp; $N$124, FALSE):INDIRECT("Z114S" &amp; $N$125, FALSE),$E$6, MATCH($M153,INDIRECT("Z13S" &amp;$N$124 &amp; ":Z13S" &amp;$O$125, FALSE),0))</f>
        <v>2616354</v>
      </c>
      <c r="O153" s="13">
        <f ca="1">ROUND(INDEX(INDIRECT("Z14S" &amp; $O$124, FALSE):INDIRECT("Z114S" &amp; $O$125, FALSE),$E$6, MATCH($M153,INDIRECT("Z13S" &amp;$O$124 &amp; ":Z13S" &amp;$O$125, FALSE),0)),1)</f>
        <v>46.9</v>
      </c>
      <c r="P153" s="11">
        <f ca="1">INDEX(INDIRECT("Z14S" &amp; $P$124, FALSE):INDIRECT("Z114S" &amp; $P$125, FALSE),$E$6, MATCH($M153,INDIRECT("Z13S" &amp;$P$124 &amp; ":Z13S" &amp;$P$125, FALSE),0))</f>
        <v>22995</v>
      </c>
      <c r="Q153" s="11">
        <f ca="1">INDEX(INDIRECT("Z14S" &amp; $Q$124, FALSE):INDIRECT("Z114S" &amp; $Q$125, FALSE),$E$6, MATCH($M153,INDIRECT("Z13S" &amp;$Q$124 &amp; ":Z13S" &amp;$Q$125, FALSE),0))</f>
        <v>36584</v>
      </c>
      <c r="R153" s="11">
        <f ca="1">INDEX(INDIRECT("Z14S" &amp; $R$124, FALSE):INDIRECT("Z114S" &amp; $R$125, FALSE),$E$6, MATCH($M153,INDIRECT("Z13S" &amp;$R$124 &amp; ":Z13S" &amp;$R$125, FALSE),0))</f>
        <v>7658</v>
      </c>
    </row>
    <row r="154" spans="5:18" x14ac:dyDescent="0.35">
      <c r="E154" s="1">
        <f t="shared" si="8"/>
        <v>2022</v>
      </c>
      <c r="F154" s="11">
        <f ca="1">INDEX(INDIRECT("Z14S" &amp; $G$124, FALSE):INDIRECT("Z114S" &amp; $G$125, FALSE),$E$6, MATCH($E154,INDIRECT("Z13S" &amp;$G$124 &amp; ":Z13S" &amp;$G$125, FALSE),0))</f>
        <v>2640307</v>
      </c>
      <c r="G154" s="13">
        <f ca="1">ROUND(INDEX(INDIRECT("Z14S" &amp; $H$124, FALSE):INDIRECT("Z114S" &amp; $H$125, FALSE),$E$6, MATCH($E154,INDIRECT("Z13S" &amp;$H$124 &amp; ":Z13S" &amp;$H$125, FALSE),0)),1)</f>
        <v>45.3</v>
      </c>
      <c r="H154" s="11">
        <f ca="1">INDEX(INDIRECT("Z14S" &amp; $I$124, FALSE):INDIRECT("Z114S" &amp; $I$125, FALSE),$E$6, MATCH($E154,INDIRECT("Z13S" &amp;$I$124 &amp; ":Z13S" &amp;$I$125, FALSE),0))</f>
        <v>333585</v>
      </c>
      <c r="I154" s="11">
        <f ca="1">INDEX(INDIRECT("Z14S" &amp; $J$124, FALSE):INDIRECT("Z114S" &amp; $J$125, FALSE),$E$6, MATCH($E154,INDIRECT("Z13S" &amp;$J$124 &amp; ":Z13S" &amp;$J$125, FALSE),0))</f>
        <v>24853</v>
      </c>
      <c r="J154" s="11">
        <f ca="1">INDEX(INDIRECT("Z14S" &amp; $K$124, FALSE):INDIRECT("Z114S" &amp; $K$125, FALSE),$E$6, MATCH($E154,INDIRECT("Z13S" &amp;$K$124 &amp; ":Z13S" &amp;$K$125, FALSE),0))</f>
        <v>33657</v>
      </c>
      <c r="K154" s="11">
        <f ca="1">INDEX(INDIRECT("Z14S" &amp; $L$124, FALSE):INDIRECT("Z114S" &amp; $L$125, FALSE),$E$6, MATCH($E154,INDIRECT("Z13S" &amp;$L$124 &amp; ":Z13S" &amp;$L$125, FALSE),0))</f>
        <v>180009</v>
      </c>
      <c r="L154" s="11">
        <f ca="1">INDEX(INDIRECT("Z14S" &amp; $M$124, FALSE):INDIRECT("Z114S" &amp; $M$125, FALSE),$E$6, MATCH($E154,INDIRECT("Z13S" &amp;$M$124 &amp; ":Z13S" &amp;$M$125, FALSE),0))</f>
        <v>138480</v>
      </c>
      <c r="M154" s="1">
        <f t="shared" si="7"/>
        <v>2050</v>
      </c>
      <c r="N154" s="11">
        <f ca="1">INDEX(INDIRECT("Z14S" &amp; $N$124, FALSE):INDIRECT("Z114S" &amp; $N$125, FALSE),$E$6, MATCH($M154,INDIRECT("Z13S" &amp;$N$124 &amp; ":Z13S" &amp;$O$125, FALSE),0))</f>
        <v>2610363</v>
      </c>
      <c r="O154" s="13">
        <f ca="1">ROUND(INDEX(INDIRECT("Z14S" &amp; $O$124, FALSE):INDIRECT("Z114S" &amp; $O$125, FALSE),$E$6, MATCH($M154,INDIRECT("Z13S" &amp;$O$124 &amp; ":Z13S" &amp;$O$125, FALSE),0)),1)</f>
        <v>46.9</v>
      </c>
      <c r="P154" s="11">
        <f ca="1">INDEX(INDIRECT("Z14S" &amp; $P$124, FALSE):INDIRECT("Z114S" &amp; $P$125, FALSE),$E$6, MATCH($M154,INDIRECT("Z13S" &amp;$P$124 &amp; ":Z13S" &amp;$P$125, FALSE),0))</f>
        <v>23080</v>
      </c>
      <c r="Q154" s="11">
        <f ca="1">INDEX(INDIRECT("Z14S" &amp; $Q$124, FALSE):INDIRECT("Z114S" &amp; $Q$125, FALSE),$E$6, MATCH($M154,INDIRECT("Z13S" &amp;$Q$124 &amp; ":Z13S" &amp;$Q$125, FALSE),0))</f>
        <v>36743</v>
      </c>
      <c r="R154" s="11">
        <f ca="1">INDEX(INDIRECT("Z14S" &amp; $R$124, FALSE):INDIRECT("Z114S" &amp; $R$125, FALSE),$E$6, MATCH($M154,INDIRECT("Z13S" &amp;$R$124 &amp; ":Z13S" &amp;$R$125, FALSE),0))</f>
        <v>7672</v>
      </c>
    </row>
    <row r="155" spans="5:18" x14ac:dyDescent="0.35">
      <c r="E155" s="1">
        <f t="shared" si="8"/>
        <v>2023</v>
      </c>
      <c r="F155" s="11">
        <f ca="1">INDEX(INDIRECT("Z14S" &amp; $G$124, FALSE):INDIRECT("Z114S" &amp; $G$125, FALSE),$E$6, MATCH($E155,INDIRECT("Z13S" &amp;$G$124 &amp; ":Z13S" &amp;$G$125, FALSE),0))</f>
        <v>2654384</v>
      </c>
      <c r="G155" s="13">
        <f ca="1">ROUND(INDEX(INDIRECT("Z14S" &amp; $H$124, FALSE):INDIRECT("Z114S" &amp; $H$125, FALSE),$E$6, MATCH($E155,INDIRECT("Z13S" &amp;$H$124 &amp; ":Z13S" &amp;$H$125, FALSE),0)),1)</f>
        <v>45.1</v>
      </c>
      <c r="H155" s="11">
        <f ca="1">INDEX(INDIRECT("Z14S" &amp; $I$124, FALSE):INDIRECT("Z114S" &amp; $I$125, FALSE),$E$6, MATCH($E155,INDIRECT("Z13S" &amp;$I$124 &amp; ":Z13S" &amp;$I$125, FALSE),0))</f>
        <v>352509</v>
      </c>
      <c r="I155" s="11">
        <f ca="1">INDEX(INDIRECT("Z14S" &amp; $J$124, FALSE):INDIRECT("Z114S" &amp; $J$125, FALSE),$E$6, MATCH($E155,INDIRECT("Z13S" &amp;$J$124 &amp; ":Z13S" &amp;$J$125, FALSE),0))</f>
        <v>23628</v>
      </c>
      <c r="J155" s="11">
        <f ca="1">INDEX(INDIRECT("Z14S" &amp; $K$124, FALSE):INDIRECT("Z114S" &amp; $K$125, FALSE),$E$6, MATCH($E155,INDIRECT("Z13S" &amp;$K$124 &amp; ":Z13S" &amp;$K$125, FALSE),0))</f>
        <v>32195</v>
      </c>
      <c r="K155" s="11">
        <f ca="1">INDEX(INDIRECT("Z14S" &amp; $L$124, FALSE):INDIRECT("Z114S" &amp; $L$125, FALSE),$E$6, MATCH($E155,INDIRECT("Z13S" &amp;$L$124 &amp; ":Z13S" &amp;$L$125, FALSE),0))</f>
        <v>167590</v>
      </c>
      <c r="L155" s="11">
        <f ca="1">INDEX(INDIRECT("Z14S" &amp; $M$124, FALSE):INDIRECT("Z114S" &amp; $M$125, FALSE),$E$6, MATCH($E155,INDIRECT("Z13S" &amp;$M$124 &amp; ":Z13S" &amp;$M$125, FALSE),0))</f>
        <v>145020</v>
      </c>
      <c r="M155" s="1">
        <f t="shared" si="7"/>
        <v>2051</v>
      </c>
      <c r="N155" s="11" t="e">
        <f ca="1">INDEX(INDIRECT("Z14S" &amp; $N$124, FALSE):INDIRECT("Z114S" &amp; $N$125, FALSE),$E$6, MATCH($M155,INDIRECT("Z13S" &amp;$N$124 &amp; ":Z13S" &amp;$O$125, FALSE),0))</f>
        <v>#N/A</v>
      </c>
      <c r="O155" s="13" t="e">
        <f ca="1">ROUND(INDEX(INDIRECT("Z14S" &amp; $O$124, FALSE):INDIRECT("Z114S" &amp; $O$125, FALSE),$E$6, MATCH($M155,INDIRECT("Z13S" &amp;$O$124 &amp; ":Z13S" &amp;$O$125, FALSE),0)),1)</f>
        <v>#N/A</v>
      </c>
      <c r="P155" s="11" t="e">
        <f ca="1">INDEX(INDIRECT("Z14S" &amp; $P$124, FALSE):INDIRECT("Z114S" &amp; $P$125, FALSE),$E$6, MATCH($M155,INDIRECT("Z13S" &amp;$P$124 &amp; ":Z13S" &amp;$P$125, FALSE),0))</f>
        <v>#N/A</v>
      </c>
      <c r="Q155" s="11" t="e">
        <f ca="1">INDEX(INDIRECT("Z14S" &amp; $Q$124, FALSE):INDIRECT("Z114S" &amp; $Q$125, FALSE),$E$6, MATCH($M155,INDIRECT("Z13S" &amp;$Q$124 &amp; ":Z13S" &amp;$Q$125, FALSE),0))</f>
        <v>#N/A</v>
      </c>
      <c r="R155" s="11" t="e">
        <f ca="1">INDEX(INDIRECT("Z14S" &amp; $R$124, FALSE):INDIRECT("Z114S" &amp; $R$125, FALSE),$E$6, MATCH($M155,INDIRECT("Z13S" &amp;$R$124 &amp; ":Z13S" &amp;$R$125, FALSE),0))</f>
        <v>#N/A</v>
      </c>
    </row>
    <row r="156" spans="5:18" x14ac:dyDescent="0.35">
      <c r="E156" s="1">
        <f t="shared" si="8"/>
        <v>2024</v>
      </c>
      <c r="F156" s="11">
        <f ca="1">INDEX(INDIRECT("Z14S" &amp; $G$124, FALSE):INDIRECT("Z114S" &amp; $G$125, FALSE),$E$6, MATCH($E156,INDIRECT("Z13S" &amp;$G$124 &amp; ":Z13S" &amp;$G$125, FALSE),0))</f>
        <v>2659034</v>
      </c>
      <c r="G156" s="13">
        <f ca="1">ROUND(INDEX(INDIRECT("Z14S" &amp; $H$124, FALSE):INDIRECT("Z114S" &amp; $H$125, FALSE),$E$6, MATCH($E156,INDIRECT("Z13S" &amp;$H$124 &amp; ":Z13S" &amp;$H$125, FALSE),0)),1)</f>
        <v>45</v>
      </c>
      <c r="H156" s="11">
        <f ca="1">INDEX(INDIRECT("Z14S" &amp; $I$124, FALSE):INDIRECT("Z114S" &amp; $I$125, FALSE),$E$6, MATCH($E156,INDIRECT("Z13S" &amp;$I$124 &amp; ":Z13S" &amp;$I$125, FALSE),0))</f>
        <v>360756</v>
      </c>
      <c r="I156" s="11">
        <f ca="1">INDEX(INDIRECT("Z14S" &amp; $J$124, FALSE):INDIRECT("Z114S" &amp; $J$125, FALSE),$E$6, MATCH($E156,INDIRECT("Z13S" &amp;$J$124 &amp; ":Z13S" &amp;$J$125, FALSE),0))</f>
        <v>23240</v>
      </c>
      <c r="J156" s="11">
        <f ca="1">INDEX(INDIRECT("Z14S" &amp; $K$124, FALSE):INDIRECT("Z114S" &amp; $K$125, FALSE),$E$6, MATCH($E156,INDIRECT("Z13S" &amp;$K$124 &amp; ":Z13S" &amp;$K$125, FALSE),0))</f>
        <v>31472</v>
      </c>
      <c r="K156" s="11">
        <f ca="1">INDEX(INDIRECT("Z14S" &amp; $L$124, FALSE):INDIRECT("Z114S" &amp; $L$125, FALSE),$E$6, MATCH($E156,INDIRECT("Z13S" &amp;$L$124 &amp; ":Z13S" &amp;$L$125, FALSE),0))</f>
        <v>154687</v>
      </c>
      <c r="L156" s="11">
        <f ca="1">INDEX(INDIRECT("Z14S" &amp; $M$124, FALSE):INDIRECT("Z114S" &amp; $M$125, FALSE),$E$6, MATCH($E156,INDIRECT("Z13S" &amp;$M$124 &amp; ":Z13S" &amp;$M$125, FALSE),0))</f>
        <v>142067</v>
      </c>
      <c r="M156" s="1">
        <f t="shared" si="7"/>
        <v>2052</v>
      </c>
      <c r="N156" s="11" t="e">
        <f ca="1">INDEX(INDIRECT("Z14S" &amp; $N$124, FALSE):INDIRECT("Z114S" &amp; $N$125, FALSE),$E$6, MATCH($M156,INDIRECT("Z13S" &amp;$N$124 &amp; ":Z13S" &amp;$O$125, FALSE),0))</f>
        <v>#N/A</v>
      </c>
      <c r="O156" s="13" t="e">
        <f ca="1">ROUND(INDEX(INDIRECT("Z14S" &amp; $O$124, FALSE):INDIRECT("Z114S" &amp; $O$125, FALSE),$E$6, MATCH($M156,INDIRECT("Z13S" &amp;$O$124 &amp; ":Z13S" &amp;$O$125, FALSE),0)),1)</f>
        <v>#N/A</v>
      </c>
      <c r="P156" s="11" t="e">
        <f ca="1">INDEX(INDIRECT("Z14S" &amp; $P$124, FALSE):INDIRECT("Z114S" &amp; $P$125, FALSE),$E$6, MATCH($M156,INDIRECT("Z13S" &amp;$P$124 &amp; ":Z13S" &amp;$P$125, FALSE),0))</f>
        <v>#N/A</v>
      </c>
      <c r="Q156" s="11" t="e">
        <f ca="1">INDEX(INDIRECT("Z14S" &amp; $Q$124, FALSE):INDIRECT("Z114S" &amp; $Q$125, FALSE),$E$6, MATCH($M156,INDIRECT("Z13S" &amp;$Q$124 &amp; ":Z13S" &amp;$Q$125, FALSE),0))</f>
        <v>#N/A</v>
      </c>
      <c r="R156" s="11" t="e">
        <f ca="1">INDEX(INDIRECT("Z14S" &amp; $R$124, FALSE):INDIRECT("Z114S" &amp; $R$125, FALSE),$E$6, MATCH($M156,INDIRECT("Z13S" &amp;$R$124 &amp; ":Z13S" &amp;$R$125, FALSE),0))</f>
        <v>#N/A</v>
      </c>
    </row>
    <row r="157" spans="5:18" x14ac:dyDescent="0.35">
      <c r="E157" s="1">
        <f t="shared" si="8"/>
        <v>2025</v>
      </c>
      <c r="F157" s="11" t="e">
        <f ca="1">INDEX(INDIRECT("Z14S" &amp; $G$124, FALSE):INDIRECT("Z114S" &amp; $G$125, FALSE),$E$6, MATCH($E157,INDIRECT("Z13S" &amp;$G$124 &amp; ":Z13S" &amp;$G$125, FALSE),0))</f>
        <v>#N/A</v>
      </c>
      <c r="G157" s="13" t="e">
        <f ca="1">ROUND(INDEX(INDIRECT("Z14S" &amp; $H$124, FALSE):INDIRECT("Z114S" &amp; $H$125, FALSE),$E$6, MATCH($E157,INDIRECT("Z13S" &amp;$H$124 &amp; ":Z13S" &amp;$H$125, FALSE),0)),1)</f>
        <v>#N/A</v>
      </c>
      <c r="H157" s="11" t="e">
        <f ca="1">INDEX(INDIRECT("Z14S" &amp; $I$124, FALSE):INDIRECT("Z114S" &amp; $I$125, FALSE),$E$6, MATCH($E157,INDIRECT("Z13S" &amp;$I$124 &amp; ":Z13S" &amp;$I$125, FALSE),0))</f>
        <v>#N/A</v>
      </c>
      <c r="I157" s="11" t="e">
        <f ca="1">INDEX(INDIRECT("Z14S" &amp; $J$124, FALSE):INDIRECT("Z114S" &amp; $J$125, FALSE),$E$6, MATCH($E157,INDIRECT("Z13S" &amp;$J$124 &amp; ":Z13S" &amp;$J$125, FALSE),0))</f>
        <v>#N/A</v>
      </c>
      <c r="J157" s="11" t="e">
        <f ca="1">INDEX(INDIRECT("Z14S" &amp; $K$124, FALSE):INDIRECT("Z114S" &amp; $K$125, FALSE),$E$6, MATCH($E157,INDIRECT("Z13S" &amp;$K$124 &amp; ":Z13S" &amp;$K$125, FALSE),0))</f>
        <v>#N/A</v>
      </c>
      <c r="K157" s="11" t="e">
        <f ca="1">INDEX(INDIRECT("Z14S" &amp; $L$124, FALSE):INDIRECT("Z114S" &amp; $L$125, FALSE),$E$6, MATCH($E157,INDIRECT("Z13S" &amp;$L$124 &amp; ":Z13S" &amp;$L$125, FALSE),0))</f>
        <v>#N/A</v>
      </c>
      <c r="L157" s="11" t="e">
        <f ca="1">INDEX(INDIRECT("Z14S" &amp; $M$124, FALSE):INDIRECT("Z114S" &amp; $M$125, FALSE),$E$6, MATCH($E157,INDIRECT("Z13S" &amp;$M$124 &amp; ":Z13S" &amp;$M$125, FALSE),0))</f>
        <v>#N/A</v>
      </c>
      <c r="M157" s="1">
        <f t="shared" si="7"/>
        <v>2053</v>
      </c>
      <c r="N157" s="11" t="e">
        <f ca="1">INDEX(INDIRECT("Z14S" &amp; $N$124, FALSE):INDIRECT("Z114S" &amp; $N$125, FALSE),$E$6, MATCH($M157,INDIRECT("Z13S" &amp;$N$124 &amp; ":Z13S" &amp;$O$125, FALSE),0))</f>
        <v>#N/A</v>
      </c>
      <c r="O157" s="13" t="e">
        <f ca="1">ROUND(INDEX(INDIRECT("Z14S" &amp; $O$124, FALSE):INDIRECT("Z114S" &amp; $O$125, FALSE),$E$6, MATCH($M157,INDIRECT("Z13S" &amp;$O$124 &amp; ":Z13S" &amp;$O$125, FALSE),0)),1)</f>
        <v>#N/A</v>
      </c>
      <c r="P157" s="11" t="e">
        <f ca="1">INDEX(INDIRECT("Z14S" &amp; $P$124, FALSE):INDIRECT("Z114S" &amp; $P$125, FALSE),$E$6, MATCH($M157,INDIRECT("Z13S" &amp;$P$124 &amp; ":Z13S" &amp;$P$125, FALSE),0))</f>
        <v>#N/A</v>
      </c>
      <c r="Q157" s="11" t="e">
        <f ca="1">INDEX(INDIRECT("Z14S" &amp; $Q$124, FALSE):INDIRECT("Z114S" &amp; $Q$125, FALSE),$E$6, MATCH($M157,INDIRECT("Z13S" &amp;$Q$124 &amp; ":Z13S" &amp;$Q$125, FALSE),0))</f>
        <v>#N/A</v>
      </c>
      <c r="R157" s="11" t="e">
        <f ca="1">INDEX(INDIRECT("Z14S" &amp; $R$124, FALSE):INDIRECT("Z114S" &amp; $R$125, FALSE),$E$6, MATCH($M157,INDIRECT("Z13S" &amp;$R$124 &amp; ":Z13S" &amp;$R$125, FALSE),0))</f>
        <v>#N/A</v>
      </c>
    </row>
    <row r="161" spans="2:61" x14ac:dyDescent="0.35">
      <c r="B161" s="21" t="s">
        <v>279</v>
      </c>
    </row>
    <row r="163" spans="2:61" x14ac:dyDescent="0.35">
      <c r="B163" s="1" t="str">
        <f>"Index " &amp; $E$7 &amp; " = 100"</f>
        <v>Index 2000 = 100</v>
      </c>
      <c r="E163" s="23" t="s">
        <v>280</v>
      </c>
      <c r="F163" s="23" t="s">
        <v>226</v>
      </c>
      <c r="G163" s="23" t="s">
        <v>282</v>
      </c>
      <c r="H163" s="1">
        <f>$E$7</f>
        <v>2000</v>
      </c>
      <c r="I163" s="1">
        <f>H163+1</f>
        <v>2001</v>
      </c>
      <c r="J163" s="1">
        <f t="shared" ref="J163" si="9">I163+1</f>
        <v>2002</v>
      </c>
      <c r="K163" s="1">
        <f t="shared" ref="K163" si="10">J163+1</f>
        <v>2003</v>
      </c>
      <c r="L163" s="1">
        <f t="shared" ref="L163" si="11">K163+1</f>
        <v>2004</v>
      </c>
      <c r="M163" s="1">
        <f t="shared" ref="M163" si="12">L163+1</f>
        <v>2005</v>
      </c>
      <c r="N163" s="1">
        <f t="shared" ref="N163" si="13">M163+1</f>
        <v>2006</v>
      </c>
      <c r="O163" s="1">
        <f t="shared" ref="O163" si="14">N163+1</f>
        <v>2007</v>
      </c>
      <c r="P163" s="1">
        <f t="shared" ref="P163" si="15">O163+1</f>
        <v>2008</v>
      </c>
      <c r="Q163" s="1">
        <f t="shared" ref="Q163" si="16">P163+1</f>
        <v>2009</v>
      </c>
      <c r="R163" s="1">
        <f t="shared" ref="R163" si="17">Q163+1</f>
        <v>2010</v>
      </c>
      <c r="S163" s="1">
        <f t="shared" ref="S163" si="18">R163+1</f>
        <v>2011</v>
      </c>
      <c r="T163" s="1">
        <f t="shared" ref="T163" si="19">S163+1</f>
        <v>2012</v>
      </c>
      <c r="U163" s="1">
        <f t="shared" ref="U163" si="20">T163+1</f>
        <v>2013</v>
      </c>
      <c r="V163" s="1">
        <f t="shared" ref="V163" si="21">U163+1</f>
        <v>2014</v>
      </c>
      <c r="W163" s="1">
        <f t="shared" ref="W163" si="22">V163+1</f>
        <v>2015</v>
      </c>
      <c r="X163" s="1">
        <f t="shared" ref="X163" si="23">W163+1</f>
        <v>2016</v>
      </c>
      <c r="Y163" s="1">
        <f t="shared" ref="Y163" si="24">X163+1</f>
        <v>2017</v>
      </c>
      <c r="Z163" s="1">
        <f t="shared" ref="Z163" si="25">Y163+1</f>
        <v>2018</v>
      </c>
      <c r="AA163" s="1">
        <f t="shared" ref="AA163" si="26">Z163+1</f>
        <v>2019</v>
      </c>
      <c r="AB163" s="1">
        <f t="shared" ref="AB163" si="27">AA163+1</f>
        <v>2020</v>
      </c>
      <c r="AC163" s="1">
        <f t="shared" ref="AC163" si="28">AB163+1</f>
        <v>2021</v>
      </c>
      <c r="AD163" s="1">
        <f t="shared" ref="AD163" si="29">AC163+1</f>
        <v>2022</v>
      </c>
      <c r="AE163" s="1">
        <f t="shared" ref="AE163" si="30">AD163+1</f>
        <v>2023</v>
      </c>
      <c r="AF163" s="1">
        <f t="shared" ref="AF163" si="31">AE163+1</f>
        <v>2024</v>
      </c>
      <c r="AG163" s="1">
        <f t="shared" ref="AG163" si="32">AF163+1</f>
        <v>2025</v>
      </c>
      <c r="AH163" s="1">
        <f t="shared" ref="AH163" si="33">AG163+1</f>
        <v>2026</v>
      </c>
      <c r="AI163" s="1">
        <f>AH163+1</f>
        <v>2027</v>
      </c>
      <c r="AJ163" s="1">
        <f t="shared" ref="AJ163" si="34">AI163+1</f>
        <v>2028</v>
      </c>
      <c r="AK163" s="1">
        <f>AJ163+1</f>
        <v>2029</v>
      </c>
      <c r="AL163" s="1">
        <f t="shared" ref="AL163" si="35">AK163+1</f>
        <v>2030</v>
      </c>
      <c r="AM163" s="1">
        <f t="shared" ref="AM163" si="36">AL163+1</f>
        <v>2031</v>
      </c>
      <c r="AN163" s="1">
        <f t="shared" ref="AN163" si="37">AM163+1</f>
        <v>2032</v>
      </c>
      <c r="AO163" s="1">
        <f t="shared" ref="AO163" si="38">AN163+1</f>
        <v>2033</v>
      </c>
      <c r="AP163" s="1">
        <f t="shared" ref="AP163" si="39">AO163+1</f>
        <v>2034</v>
      </c>
      <c r="AQ163" s="1">
        <f t="shared" ref="AQ163" si="40">AP163+1</f>
        <v>2035</v>
      </c>
      <c r="AR163" s="1">
        <f t="shared" ref="AR163" si="41">AQ163+1</f>
        <v>2036</v>
      </c>
      <c r="AS163" s="1">
        <f t="shared" ref="AS163" si="42">AR163+1</f>
        <v>2037</v>
      </c>
      <c r="AT163" s="1">
        <f t="shared" ref="AT163" si="43">AS163+1</f>
        <v>2038</v>
      </c>
      <c r="AU163" s="1">
        <f t="shared" ref="AU163" si="44">AT163+1</f>
        <v>2039</v>
      </c>
      <c r="AV163" s="1">
        <f t="shared" ref="AV163" si="45">AU163+1</f>
        <v>2040</v>
      </c>
      <c r="AW163" s="1">
        <f t="shared" ref="AW163" si="46">AV163+1</f>
        <v>2041</v>
      </c>
      <c r="AX163" s="1">
        <f t="shared" ref="AX163" si="47">AW163+1</f>
        <v>2042</v>
      </c>
      <c r="AY163" s="1">
        <f t="shared" ref="AY163" si="48">AX163+1</f>
        <v>2043</v>
      </c>
      <c r="AZ163" s="1">
        <f t="shared" ref="AZ163" si="49">AY163+1</f>
        <v>2044</v>
      </c>
      <c r="BA163" s="1">
        <f t="shared" ref="BA163" si="50">AZ163+1</f>
        <v>2045</v>
      </c>
      <c r="BB163" s="1">
        <f t="shared" ref="BB163" si="51">BA163+1</f>
        <v>2046</v>
      </c>
      <c r="BC163" s="1">
        <f t="shared" ref="BC163" si="52">BB163+1</f>
        <v>2047</v>
      </c>
      <c r="BD163" s="1">
        <f t="shared" ref="BD163" si="53">BC163+1</f>
        <v>2048</v>
      </c>
      <c r="BE163" s="1">
        <f>BD163+1</f>
        <v>2049</v>
      </c>
    </row>
    <row r="164" spans="2:61" x14ac:dyDescent="0.35">
      <c r="D164" s="9" t="s">
        <v>281</v>
      </c>
      <c r="E164" s="1">
        <f>$E$6</f>
        <v>2</v>
      </c>
      <c r="F164" s="1">
        <f>INDEX($E$14:$E$114,E164)</f>
        <v>5500000</v>
      </c>
      <c r="G164" s="1" t="str">
        <f>IF(ISNA($F164),"",TRIM(TEXT(INDEX($C$14:$C$114,$E164),"@")))</f>
        <v>Münster, Reg.-Bez.</v>
      </c>
      <c r="H164" s="22">
        <f ca="1">IF(ISNA($E164),#N/A,INDEX(INDIRECT("Z14S" &amp; $G$124, FALSE):INDIRECT("Z114S" &amp; $G$125, FALSE),$E164, MATCH(H$163,INDIRECT("Z13S" &amp;$G$124 &amp; ":Z13S" &amp;$G$125, FALSE),0))/INDEX(INDIRECT("Z14S" &amp; $G$124, FALSE):INDIRECT("Z114S" &amp; $G$125, FALSE),$E164, MATCH($H$163,INDIRECT("Z13S" &amp;$G$124 &amp; ":Z13S" &amp;$G$125, FALSE),0))*100)</f>
        <v>100</v>
      </c>
      <c r="I164" s="22">
        <f ca="1">IF(ISNA($E164),#N/A,INDEX(INDIRECT("Z14S" &amp; $G$124, FALSE):INDIRECT("Z114S" &amp; $G$125, FALSE),$E164, MATCH(I$163,INDIRECT("Z13S" &amp;$G$124 &amp; ":Z13S" &amp;$G$125, FALSE),0))/INDEX(INDIRECT("Z14S" &amp; $G$124, FALSE):INDIRECT("Z114S" &amp; $G$125, FALSE),$E164, MATCH($H$163,INDIRECT("Z13S" &amp;$G$124 &amp; ":Z13S" &amp;$G$125, FALSE),0))*100)</f>
        <v>100.30390831684403</v>
      </c>
      <c r="J164" s="22">
        <f ca="1">IF(ISNA($E164),#N/A,INDEX(INDIRECT("Z14S" &amp; $G$124, FALSE):INDIRECT("Z114S" &amp; $G$125, FALSE),$E164, MATCH(J$163,INDIRECT("Z13S" &amp;$G$124 &amp; ":Z13S" &amp;$G$125, FALSE),0))/INDEX(INDIRECT("Z14S" &amp; $G$124, FALSE):INDIRECT("Z114S" &amp; $G$125, FALSE),$E164, MATCH($H$163,INDIRECT("Z13S" &amp;$G$124 &amp; ":Z13S" &amp;$G$125, FALSE),0))*100)</f>
        <v>100.51050778604763</v>
      </c>
      <c r="K164" s="22">
        <f ca="1">IF(ISNA($E164),#N/A,INDEX(INDIRECT("Z14S" &amp; $G$124, FALSE):INDIRECT("Z114S" &amp; $G$125, FALSE),$E164, MATCH(K$163,INDIRECT("Z13S" &amp;$G$124 &amp; ":Z13S" &amp;$G$125, FALSE),0))/INDEX(INDIRECT("Z14S" &amp; $G$124, FALSE):INDIRECT("Z114S" &amp; $G$125, FALSE),$E164, MATCH($H$163,INDIRECT("Z13S" &amp;$G$124 &amp; ":Z13S" &amp;$G$125, FALSE),0))*100)</f>
        <v>100.51464207225737</v>
      </c>
      <c r="L164" s="22">
        <f ca="1">IF(ISNA($E164),#N/A,INDEX(INDIRECT("Z14S" &amp; $G$124, FALSE):INDIRECT("Z114S" &amp; $G$125, FALSE),$E164, MATCH(L$163,INDIRECT("Z13S" &amp;$G$124 &amp; ":Z13S" &amp;$G$125, FALSE),0))/INDEX(INDIRECT("Z14S" &amp; $G$124, FALSE):INDIRECT("Z114S" &amp; $G$125, FALSE),$E164, MATCH($H$163,INDIRECT("Z13S" &amp;$G$124 &amp; ":Z13S" &amp;$G$125, FALSE),0))*100)</f>
        <v>100.46656185485516</v>
      </c>
      <c r="M164" s="22">
        <f ca="1">IF(ISNA($E164),#N/A,INDEX(INDIRECT("Z14S" &amp; $G$124, FALSE):INDIRECT("Z114S" &amp; $G$125, FALSE),$E164, MATCH(M$163,INDIRECT("Z13S" &amp;$G$124 &amp; ":Z13S" &amp;$G$125, FALSE),0))/INDEX(INDIRECT("Z14S" &amp; $G$124, FALSE):INDIRECT("Z114S" &amp; $G$125, FALSE),$E164, MATCH($H$163,INDIRECT("Z13S" &amp;$G$124 &amp; ":Z13S" &amp;$G$125, FALSE),0))*100)</f>
        <v>100.39513057645348</v>
      </c>
      <c r="N164" s="22">
        <f ca="1">IF(ISNA($E164),#N/A,INDEX(INDIRECT("Z14S" &amp; $G$124, FALSE):INDIRECT("Z114S" &amp; $G$125, FALSE),$E164, MATCH(N$163,INDIRECT("Z13S" &amp;$G$124 &amp; ":Z13S" &amp;$G$125, FALSE),0))/INDEX(INDIRECT("Z14S" &amp; $G$124, FALSE):INDIRECT("Z114S" &amp; $G$125, FALSE),$E164, MATCH($H$163,INDIRECT("Z13S" &amp;$G$124 &amp; ":Z13S" &amp;$G$125, FALSE),0))*100)</f>
        <v>100.27068090545461</v>
      </c>
      <c r="O164" s="22">
        <f ca="1">IF(ISNA($E164),#N/A,INDEX(INDIRECT("Z14S" &amp; $G$124, FALSE):INDIRECT("Z114S" &amp; $G$125, FALSE),$E164, MATCH(O$163,INDIRECT("Z13S" &amp;$G$124 &amp; ":Z13S" &amp;$G$125, FALSE),0))/INDEX(INDIRECT("Z14S" &amp; $G$124, FALSE):INDIRECT("Z114S" &amp; $G$125, FALSE),$E164, MATCH($H$163,INDIRECT("Z13S" &amp;$G$124 &amp; ":Z13S" &amp;$G$125, FALSE),0))*100)</f>
        <v>100.07885768140807</v>
      </c>
      <c r="P164" s="22">
        <f ca="1">IF(ISNA($E164),#N/A,INDEX(INDIRECT("Z14S" &amp; $G$124, FALSE):INDIRECT("Z114S" &amp; $G$125, FALSE),$E164, MATCH(P$163,INDIRECT("Z13S" &amp;$G$124 &amp; ":Z13S" &amp;$G$125, FALSE),0))/INDEX(INDIRECT("Z14S" &amp; $G$124, FALSE):INDIRECT("Z114S" &amp; $G$125, FALSE),$E164, MATCH($H$163,INDIRECT("Z13S" &amp;$G$124 &amp; ":Z13S" &amp;$G$125, FALSE),0))*100)</f>
        <v>99.734486952307563</v>
      </c>
      <c r="Q164" s="22">
        <f ca="1">IF(ISNA($E164),#N/A,INDEX(INDIRECT("Z14S" &amp; $G$124, FALSE):INDIRECT("Z114S" &amp; $G$125, FALSE),$E164, MATCH(Q$163,INDIRECT("Z13S" &amp;$G$124 &amp; ":Z13S" &amp;$G$125, FALSE),0))/INDEX(INDIRECT("Z14S" &amp; $G$124, FALSE):INDIRECT("Z114S" &amp; $G$125, FALSE),$E164, MATCH($H$163,INDIRECT("Z13S" &amp;$G$124 &amp; ":Z13S" &amp;$G$125, FALSE),0))*100)</f>
        <v>99.438617525315806</v>
      </c>
      <c r="R164" s="22">
        <f ca="1">IF(ISNA($E164),#N/A,INDEX(INDIRECT("Z14S" &amp; $G$124, FALSE):INDIRECT("Z114S" &amp; $G$125, FALSE),$E164, MATCH(R$163,INDIRECT("Z13S" &amp;$G$124 &amp; ":Z13S" &amp;$G$125, FALSE),0))/INDEX(INDIRECT("Z14S" &amp; $G$124, FALSE):INDIRECT("Z114S" &amp; $G$125, FALSE),$E164, MATCH($H$163,INDIRECT("Z13S" &amp;$G$124 &amp; ":Z13S" &amp;$G$125, FALSE),0))*100)</f>
        <v>99.310569494097351</v>
      </c>
      <c r="S164" s="22">
        <f ca="1">IF(ISNA($E164),#N/A,INDEX(INDIRECT("Z14S" &amp; $G$124, FALSE):INDIRECT("Z114S" &amp; $G$125, FALSE),$E164, MATCH(S$163,INDIRECT("Z13S" &amp;$G$124 &amp; ":Z13S" &amp;$G$125, FALSE),0))/INDEX(INDIRECT("Z14S" &amp; $G$124, FALSE):INDIRECT("Z114S" &amp; $G$125, FALSE),$E164, MATCH($H$163,INDIRECT("Z13S" &amp;$G$124 &amp; ":Z13S" &amp;$G$125, FALSE),0))*100)</f>
        <v>98.465720451050615</v>
      </c>
      <c r="T164" s="22">
        <f ca="1">IF(ISNA($E164),#N/A,INDEX(INDIRECT("Z14S" &amp; $G$124, FALSE):INDIRECT("Z114S" &amp; $G$125, FALSE),$E164, MATCH(T$163,INDIRECT("Z13S" &amp;$G$124 &amp; ":Z13S" &amp;$G$125, FALSE),0))/INDEX(INDIRECT("Z14S" &amp; $G$124, FALSE):INDIRECT("Z114S" &amp; $G$125, FALSE),$E164, MATCH($H$163,INDIRECT("Z13S" &amp;$G$124 &amp; ":Z13S" &amp;$G$125, FALSE),0))*100)</f>
        <v>98.472189843360312</v>
      </c>
      <c r="U164" s="22">
        <f ca="1">IF(ISNA($E164),#N/A,INDEX(INDIRECT("Z14S" &amp; $G$124, FALSE):INDIRECT("Z114S" &amp; $G$125, FALSE),$E164, MATCH(U$163,INDIRECT("Z13S" &amp;$G$124 &amp; ":Z13S" &amp;$G$125, FALSE),0))/INDEX(INDIRECT("Z14S" &amp; $G$124, FALSE):INDIRECT("Z114S" &amp; $G$125, FALSE),$E164, MATCH($H$163,INDIRECT("Z13S" &amp;$G$124 &amp; ":Z13S" &amp;$G$125, FALSE),0))*100)</f>
        <v>98.539486835552253</v>
      </c>
      <c r="V164" s="22">
        <f ca="1">IF(ISNA($E164),#N/A,INDEX(INDIRECT("Z14S" &amp; $G$124, FALSE):INDIRECT("Z114S" &amp; $G$125, FALSE),$E164, MATCH(V$163,INDIRECT("Z13S" &amp;$G$124 &amp; ":Z13S" &amp;$G$125, FALSE),0))/INDEX(INDIRECT("Z14S" &amp; $G$124, FALSE):INDIRECT("Z114S" &amp; $G$125, FALSE),$E164, MATCH($H$163,INDIRECT("Z13S" &amp;$G$124 &amp; ":Z13S" &amp;$G$125, FALSE),0))*100)</f>
        <v>98.788922103540131</v>
      </c>
      <c r="W164" s="22">
        <f ca="1">IF(ISNA($E164),#N/A,INDEX(INDIRECT("Z14S" &amp; $G$124, FALSE):INDIRECT("Z114S" &amp; $G$125, FALSE),$E164, MATCH(W$163,INDIRECT("Z13S" &amp;$G$124 &amp; ":Z13S" &amp;$G$125, FALSE),0))/INDEX(INDIRECT("Z14S" &amp; $G$124, FALSE):INDIRECT("Z114S" &amp; $G$125, FALSE),$E164, MATCH($H$163,INDIRECT("Z13S" &amp;$G$124 &amp; ":Z13S" &amp;$G$125, FALSE),0))*100)</f>
        <v>100.0738046649295</v>
      </c>
      <c r="X164" s="22">
        <f ca="1">IF(ISNA($E164),#N/A,INDEX(INDIRECT("Z14S" &amp; $G$124, FALSE):INDIRECT("Z114S" &amp; $G$125, FALSE),$E164, MATCH(X$163,INDIRECT("Z13S" &amp;$G$124 &amp; ":Z13S" &amp;$G$125, FALSE),0))/INDEX(INDIRECT("Z14S" &amp; $G$124, FALSE):INDIRECT("Z114S" &amp; $G$125, FALSE),$E164, MATCH($H$163,INDIRECT("Z13S" &amp;$G$124 &amp; ":Z13S" &amp;$G$125, FALSE),0))*100)</f>
        <v>100.27083402716607</v>
      </c>
      <c r="Y164" s="22">
        <f ca="1">IF(ISNA($E164),#N/A,INDEX(INDIRECT("Z14S" &amp; $G$124, FALSE):INDIRECT("Z114S" &amp; $G$125, FALSE),$E164, MATCH(Y$163,INDIRECT("Z13S" &amp;$G$124 &amp; ":Z13S" &amp;$G$125, FALSE),0))/INDEX(INDIRECT("Z14S" &amp; $G$124, FALSE):INDIRECT("Z114S" &amp; $G$125, FALSE),$E164, MATCH($H$163,INDIRECT("Z13S" &amp;$G$124 &amp; ":Z13S" &amp;$G$125, FALSE),0))*100)</f>
        <v>100.33885834748753</v>
      </c>
      <c r="Z164" s="22">
        <f ca="1">IF(ISNA($E164),#N/A,INDEX(INDIRECT("Z14S" &amp; $G$124, FALSE):INDIRECT("Z114S" &amp; $G$125, FALSE),$E164, MATCH(Z$163,INDIRECT("Z13S" &amp;$G$124 &amp; ":Z13S" &amp;$G$125, FALSE),0))/INDEX(INDIRECT("Z14S" &amp; $G$124, FALSE):INDIRECT("Z114S" &amp; $G$125, FALSE),$E164, MATCH($H$163,INDIRECT("Z13S" &amp;$G$124 &amp; ":Z13S" &amp;$G$125, FALSE),0))*100)</f>
        <v>100.43325788261002</v>
      </c>
      <c r="AA164" s="22">
        <f ca="1">IF(ISNA($E164),#N/A,INDEX(INDIRECT("Z14S" &amp; $G$124, FALSE):INDIRECT("Z114S" &amp; $G$125, FALSE),$E164, MATCH(AA$163,INDIRECT("Z13S" &amp;$G$124 &amp; ":Z13S" &amp;$G$125, FALSE),0))/INDEX(INDIRECT("Z14S" &amp; $G$124, FALSE):INDIRECT("Z114S" &amp; $G$125, FALSE),$E164, MATCH($H$163,INDIRECT("Z13S" &amp;$G$124 &amp; ":Z13S" &amp;$G$125, FALSE),0))*100)</f>
        <v>100.47176799304521</v>
      </c>
      <c r="AB164" s="22">
        <f ca="1">IF(ISNA($E164),#N/A,INDEX(INDIRECT("Z14S" &amp; $G$124, FALSE):INDIRECT("Z114S" &amp; $G$125, FALSE),$E164, MATCH(AB$163,INDIRECT("Z13S" &amp;$G$124 &amp; ":Z13S" &amp;$G$125, FALSE),0))/INDEX(INDIRECT("Z14S" &amp; $G$124, FALSE):INDIRECT("Z114S" &amp; $G$125, FALSE),$E164, MATCH($H$163,INDIRECT("Z13S" &amp;$G$124 &amp; ":Z13S" &amp;$G$125, FALSE),0))*100)</f>
        <v>100.47536635326479</v>
      </c>
      <c r="AC164" s="22">
        <f ca="1">IF(ISNA($E164),#N/A,INDEX(INDIRECT("Z14S" &amp; $G$124, FALSE):INDIRECT("Z114S" &amp; $G$125, FALSE),$E164, MATCH(AC$163,INDIRECT("Z13S" &amp;$G$124 &amp; ":Z13S" &amp;$G$125, FALSE),0))/INDEX(INDIRECT("Z14S" &amp; $G$124, FALSE):INDIRECT("Z114S" &amp; $G$125, FALSE),$E164, MATCH($H$163,INDIRECT("Z13S" &amp;$G$124 &amp; ":Z13S" &amp;$G$125, FALSE),0))*100)</f>
        <v>100.72487818210843</v>
      </c>
      <c r="AD164" s="22">
        <f ca="1">IF(ISNA($E164),#N/A,INDEX(INDIRECT("Z14S" &amp; $G$124, FALSE):INDIRECT("Z114S" &amp; $G$125, FALSE),$E164, MATCH(AD$163,INDIRECT("Z13S" &amp;$G$124 &amp; ":Z13S" &amp;$G$125, FALSE),0))/INDEX(INDIRECT("Z14S" &amp; $G$124, FALSE):INDIRECT("Z114S" &amp; $G$125, FALSE),$E164, MATCH($H$163,INDIRECT("Z13S" &amp;$G$124 &amp; ":Z13S" &amp;$G$125, FALSE),0))*100)</f>
        <v>101.07208166287116</v>
      </c>
      <c r="AE164" s="22">
        <f ca="1">IF(ISNA($E164),#N/A,INDEX(INDIRECT("Z14S" &amp; $G$124, FALSE):INDIRECT("Z114S" &amp; $G$125, FALSE),$E164, MATCH(AE$163,INDIRECT("Z13S" &amp;$G$124 &amp; ":Z13S" &amp;$G$125, FALSE),0))/INDEX(INDIRECT("Z14S" &amp; $G$124, FALSE):INDIRECT("Z114S" &amp; $G$125, FALSE),$E164, MATCH($H$163,INDIRECT("Z13S" &amp;$G$124 &amp; ":Z13S" &amp;$G$125, FALSE),0))*100)</f>
        <v>101.61095524596897</v>
      </c>
      <c r="AF164" s="22">
        <f ca="1">IF(ISNA($E164),#N/A,INDEX(INDIRECT("Z14S" &amp; $G$124, FALSE):INDIRECT("Z114S" &amp; $G$125, FALSE),$E164, MATCH(AF$163,INDIRECT("Z13S" &amp;$G$124 &amp; ":Z13S" &amp;$G$125, FALSE),0))/INDEX(INDIRECT("Z14S" &amp; $G$124, FALSE):INDIRECT("Z114S" &amp; $G$125, FALSE),$E164, MATCH($H$163,INDIRECT("Z13S" &amp;$G$124 &amp; ":Z13S" &amp;$G$125, FALSE),0))*100)</f>
        <v>101.78895923555518</v>
      </c>
      <c r="AG164" s="22" t="e">
        <f ca="1">IF(ISNA($E164),#N/A,INDEX(INDIRECT("Z14S" &amp; $G$124, FALSE):INDIRECT("Z114S" &amp; $G$125, FALSE),$E164, MATCH(AG$163,INDIRECT("Z13S" &amp;$G$124 &amp; ":Z13S" &amp;$G$125, FALSE),0))/INDEX(INDIRECT("Z14S" &amp; $G$124, FALSE):INDIRECT("Z114S" &amp; $G$125, FALSE),$E164, MATCH($H$163,INDIRECT("Z13S" &amp;$G$124 &amp; ":Z13S" &amp;$G$125, FALSE),0))*100)</f>
        <v>#N/A</v>
      </c>
      <c r="AH164" s="22" t="e">
        <f ca="1">IF(ISNA($E164),#N/A,INDEX(INDIRECT("Z14S" &amp; $G$124, FALSE):INDIRECT("Z114S" &amp; $G$125, FALSE),$E164, MATCH(AH$163,INDIRECT("Z13S" &amp;$G$124 &amp; ":Z13S" &amp;$G$125, FALSE),0))/INDEX(INDIRECT("Z14S" &amp; $G$124, FALSE):INDIRECT("Z114S" &amp; $G$125, FALSE),$E164, MATCH($H$163,INDIRECT("Z13S" &amp;$G$124 &amp; ":Z13S" &amp;$G$125, FALSE),0))*100)</f>
        <v>#N/A</v>
      </c>
      <c r="AI164" s="22" t="e">
        <f ca="1">IF(ISNA($E164),#N/A,INDEX(INDIRECT("Z14S" &amp; $G$124, FALSE):INDIRECT("Z114S" &amp; $G$125, FALSE),$E164, MATCH(AI$163,INDIRECT("Z13S" &amp;$G$124 &amp; ":Z13S" &amp;$G$125, FALSE),0))/INDEX(INDIRECT("Z14S" &amp; $G$124, FALSE):INDIRECT("Z114S" &amp; $G$125, FALSE),$E164, MATCH($H$163,INDIRECT("Z13S" &amp;$G$124 &amp; ":Z13S" &amp;$G$125, FALSE),0))*100)</f>
        <v>#N/A</v>
      </c>
      <c r="AJ164" s="22" t="e">
        <f ca="1">IF(ISNA($E164),#N/A,INDEX(INDIRECT("Z14S" &amp; $G$124, FALSE):INDIRECT("Z114S" &amp; $G$125, FALSE),$E164, MATCH(AJ$163,INDIRECT("Z13S" &amp;$G$124 &amp; ":Z13S" &amp;$G$125, FALSE),0))/INDEX(INDIRECT("Z14S" &amp; $G$124, FALSE):INDIRECT("Z114S" &amp; $G$125, FALSE),$E164, MATCH($H$163,INDIRECT("Z13S" &amp;$G$124 &amp; ":Z13S" &amp;$G$125, FALSE),0))*100)</f>
        <v>#N/A</v>
      </c>
      <c r="AK164" s="22" t="e">
        <f ca="1">IF(ISNA($E164),#N/A,INDEX(INDIRECT("Z14S" &amp; $G$124, FALSE):INDIRECT("Z114S" &amp; $G$125, FALSE),$E164, MATCH(AK$163,INDIRECT("Z13S" &amp;$G$124 &amp; ":Z13S" &amp;$G$125, FALSE),0))/INDEX(INDIRECT("Z14S" &amp; $G$124, FALSE):INDIRECT("Z114S" &amp; $G$125, FALSE),$E164, MATCH($H$163,INDIRECT("Z13S" &amp;$G$124 &amp; ":Z13S" &amp;$G$125, FALSE),0))*100)</f>
        <v>#N/A</v>
      </c>
      <c r="AL164" s="22" t="e">
        <f ca="1">IF(ISNA($E164),#N/A,INDEX(INDIRECT("Z14S" &amp; $G$124, FALSE):INDIRECT("Z114S" &amp; $G$125, FALSE),$E164, MATCH(AL$163,INDIRECT("Z13S" &amp;$G$124 &amp; ":Z13S" &amp;$G$125, FALSE),0))/INDEX(INDIRECT("Z14S" &amp; $G$124, FALSE):INDIRECT("Z114S" &amp; $G$125, FALSE),$E164, MATCH($H$163,INDIRECT("Z13S" &amp;$G$124 &amp; ":Z13S" &amp;$G$125, FALSE),0))*100)</f>
        <v>#N/A</v>
      </c>
      <c r="AM164" s="22" t="e">
        <f ca="1">IF(ISNA($E164),#N/A,INDEX(INDIRECT("Z14S" &amp; $G$124, FALSE):INDIRECT("Z114S" &amp; $G$125, FALSE),$E164, MATCH(AM$163,INDIRECT("Z13S" &amp;$G$124 &amp; ":Z13S" &amp;$G$125, FALSE),0))/INDEX(INDIRECT("Z14S" &amp; $G$124, FALSE):INDIRECT("Z114S" &amp; $G$125, FALSE),$E164, MATCH($H$163,INDIRECT("Z13S" &amp;$G$124 &amp; ":Z13S" &amp;$G$125, FALSE),0))*100)</f>
        <v>#N/A</v>
      </c>
      <c r="AN164" s="22" t="e">
        <f ca="1">IF(ISNA($E164),#N/A,INDEX(INDIRECT("Z14S" &amp; $G$124, FALSE):INDIRECT("Z114S" &amp; $G$125, FALSE),$E164, MATCH(AN$163,INDIRECT("Z13S" &amp;$G$124 &amp; ":Z13S" &amp;$G$125, FALSE),0))/INDEX(INDIRECT("Z14S" &amp; $G$124, FALSE):INDIRECT("Z114S" &amp; $G$125, FALSE),$E164, MATCH($H$163,INDIRECT("Z13S" &amp;$G$124 &amp; ":Z13S" &amp;$G$125, FALSE),0))*100)</f>
        <v>#N/A</v>
      </c>
      <c r="AO164" s="22" t="e">
        <f ca="1">IF(ISNA($E164),#N/A,INDEX(INDIRECT("Z14S" &amp; $G$124, FALSE):INDIRECT("Z114S" &amp; $G$125, FALSE),$E164, MATCH(AO$163,INDIRECT("Z13S" &amp;$G$124 &amp; ":Z13S" &amp;$G$125, FALSE),0))/INDEX(INDIRECT("Z14S" &amp; $G$124, FALSE):INDIRECT("Z114S" &amp; $G$125, FALSE),$E164, MATCH($H$163,INDIRECT("Z13S" &amp;$G$124 &amp; ":Z13S" &amp;$G$125, FALSE),0))*100)</f>
        <v>#N/A</v>
      </c>
      <c r="AP164" s="22" t="e">
        <f ca="1">IF(ISNA($E164),#N/A,INDEX(INDIRECT("Z14S" &amp; $G$124, FALSE):INDIRECT("Z114S" &amp; $G$125, FALSE),$E164, MATCH(AP$163,INDIRECT("Z13S" &amp;$G$124 &amp; ":Z13S" &amp;$G$125, FALSE),0))/INDEX(INDIRECT("Z14S" &amp; $G$124, FALSE):INDIRECT("Z114S" &amp; $G$125, FALSE),$E164, MATCH($H$163,INDIRECT("Z13S" &amp;$G$124 &amp; ":Z13S" &amp;$G$125, FALSE),0))*100)</f>
        <v>#N/A</v>
      </c>
      <c r="AQ164" s="22" t="e">
        <f ca="1">IF(ISNA($E164),#N/A,INDEX(INDIRECT("Z14S" &amp; $G$124, FALSE):INDIRECT("Z114S" &amp; $G$125, FALSE),$E164, MATCH(AQ$163,INDIRECT("Z13S" &amp;$G$124 &amp; ":Z13S" &amp;$G$125, FALSE),0))/INDEX(INDIRECT("Z14S" &amp; $G$124, FALSE):INDIRECT("Z114S" &amp; $G$125, FALSE),$E164, MATCH($H$163,INDIRECT("Z13S" &amp;$G$124 &amp; ":Z13S" &amp;$G$125, FALSE),0))*100)</f>
        <v>#N/A</v>
      </c>
      <c r="AR164" s="22" t="e">
        <f ca="1">IF(ISNA($E164),#N/A,INDEX(INDIRECT("Z14S" &amp; $G$124, FALSE):INDIRECT("Z114S" &amp; $G$125, FALSE),$E164, MATCH(AR$163,INDIRECT("Z13S" &amp;$G$124 &amp; ":Z13S" &amp;$G$125, FALSE),0))/INDEX(INDIRECT("Z14S" &amp; $G$124, FALSE):INDIRECT("Z114S" &amp; $G$125, FALSE),$E164, MATCH($H$163,INDIRECT("Z13S" &amp;$G$124 &amp; ":Z13S" &amp;$G$125, FALSE),0))*100)</f>
        <v>#N/A</v>
      </c>
      <c r="AS164" s="22" t="e">
        <f ca="1">IF(ISNA($E164),#N/A,INDEX(INDIRECT("Z14S" &amp; $G$124, FALSE):INDIRECT("Z114S" &amp; $G$125, FALSE),$E164, MATCH(AS$163,INDIRECT("Z13S" &amp;$G$124 &amp; ":Z13S" &amp;$G$125, FALSE),0))/INDEX(INDIRECT("Z14S" &amp; $G$124, FALSE):INDIRECT("Z114S" &amp; $G$125, FALSE),$E164, MATCH($H$163,INDIRECT("Z13S" &amp;$G$124 &amp; ":Z13S" &amp;$G$125, FALSE),0))*100)</f>
        <v>#N/A</v>
      </c>
      <c r="AT164" s="22" t="e">
        <f ca="1">IF(ISNA($E164),#N/A,INDEX(INDIRECT("Z14S" &amp; $G$124, FALSE):INDIRECT("Z114S" &amp; $G$125, FALSE),$E164, MATCH(AT$163,INDIRECT("Z13S" &amp;$G$124 &amp; ":Z13S" &amp;$G$125, FALSE),0))/INDEX(INDIRECT("Z14S" &amp; $G$124, FALSE):INDIRECT("Z114S" &amp; $G$125, FALSE),$E164, MATCH($H$163,INDIRECT("Z13S" &amp;$G$124 &amp; ":Z13S" &amp;$G$125, FALSE),0))*100)</f>
        <v>#N/A</v>
      </c>
      <c r="AU164" s="22" t="e">
        <f ca="1">IF(ISNA($E164),#N/A,INDEX(INDIRECT("Z14S" &amp; $G$124, FALSE):INDIRECT("Z114S" &amp; $G$125, FALSE),$E164, MATCH(AU$163,INDIRECT("Z13S" &amp;$G$124 &amp; ":Z13S" &amp;$G$125, FALSE),0))/INDEX(INDIRECT("Z14S" &amp; $G$124, FALSE):INDIRECT("Z114S" &amp; $G$125, FALSE),$E164, MATCH($H$163,INDIRECT("Z13S" &amp;$G$124 &amp; ":Z13S" &amp;$G$125, FALSE),0))*100)</f>
        <v>#N/A</v>
      </c>
      <c r="AV164" s="22" t="e">
        <f ca="1">IF(ISNA($E164),#N/A,INDEX(INDIRECT("Z14S" &amp; $G$124, FALSE):INDIRECT("Z114S" &amp; $G$125, FALSE),$E164, MATCH(AV$163,INDIRECT("Z13S" &amp;$G$124 &amp; ":Z13S" &amp;$G$125, FALSE),0))/INDEX(INDIRECT("Z14S" &amp; $G$124, FALSE):INDIRECT("Z114S" &amp; $G$125, FALSE),$E164, MATCH($H$163,INDIRECT("Z13S" &amp;$G$124 &amp; ":Z13S" &amp;$G$125, FALSE),0))*100)</f>
        <v>#N/A</v>
      </c>
      <c r="AW164" s="22" t="e">
        <f ca="1">IF(ISNA($E164),#N/A,INDEX(INDIRECT("Z14S" &amp; $G$124, FALSE):INDIRECT("Z114S" &amp; $G$125, FALSE),$E164, MATCH(AW$163,INDIRECT("Z13S" &amp;$G$124 &amp; ":Z13S" &amp;$G$125, FALSE),0))/INDEX(INDIRECT("Z14S" &amp; $G$124, FALSE):INDIRECT("Z114S" &amp; $G$125, FALSE),$E164, MATCH($H$163,INDIRECT("Z13S" &amp;$G$124 &amp; ":Z13S" &amp;$G$125, FALSE),0))*100)</f>
        <v>#N/A</v>
      </c>
      <c r="AX164" s="22" t="e">
        <f ca="1">IF(ISNA($E164),#N/A,INDEX(INDIRECT("Z14S" &amp; $G$124, FALSE):INDIRECT("Z114S" &amp; $G$125, FALSE),$E164, MATCH(AX$163,INDIRECT("Z13S" &amp;$G$124 &amp; ":Z13S" &amp;$G$125, FALSE),0))/INDEX(INDIRECT("Z14S" &amp; $G$124, FALSE):INDIRECT("Z114S" &amp; $G$125, FALSE),$E164, MATCH($H$163,INDIRECT("Z13S" &amp;$G$124 &amp; ":Z13S" &amp;$G$125, FALSE),0))*100)</f>
        <v>#N/A</v>
      </c>
      <c r="AY164" s="22" t="e">
        <f ca="1">IF(ISNA($E164),#N/A,INDEX(INDIRECT("Z14S" &amp; $G$124, FALSE):INDIRECT("Z114S" &amp; $G$125, FALSE),$E164, MATCH(AY$163,INDIRECT("Z13S" &amp;$G$124 &amp; ":Z13S" &amp;$G$125, FALSE),0))/INDEX(INDIRECT("Z14S" &amp; $G$124, FALSE):INDIRECT("Z114S" &amp; $G$125, FALSE),$E164, MATCH($H$163,INDIRECT("Z13S" &amp;$G$124 &amp; ":Z13S" &amp;$G$125, FALSE),0))*100)</f>
        <v>#N/A</v>
      </c>
      <c r="AZ164" s="22" t="e">
        <f ca="1">IF(ISNA($E164),#N/A,INDEX(INDIRECT("Z14S" &amp; $G$124, FALSE):INDIRECT("Z114S" &amp; $G$125, FALSE),$E164, MATCH(AZ$163,INDIRECT("Z13S" &amp;$G$124 &amp; ":Z13S" &amp;$G$125, FALSE),0))/INDEX(INDIRECT("Z14S" &amp; $G$124, FALSE):INDIRECT("Z114S" &amp; $G$125, FALSE),$E164, MATCH($H$163,INDIRECT("Z13S" &amp;$G$124 &amp; ":Z13S" &amp;$G$125, FALSE),0))*100)</f>
        <v>#N/A</v>
      </c>
      <c r="BA164" s="22" t="e">
        <f ca="1">IF(ISNA($E164),#N/A,INDEX(INDIRECT("Z14S" &amp; $G$124, FALSE):INDIRECT("Z114S" &amp; $G$125, FALSE),$E164, MATCH(BA$163,INDIRECT("Z13S" &amp;$G$124 &amp; ":Z13S" &amp;$G$125, FALSE),0))/INDEX(INDIRECT("Z14S" &amp; $G$124, FALSE):INDIRECT("Z114S" &amp; $G$125, FALSE),$E164, MATCH($H$163,INDIRECT("Z13S" &amp;$G$124 &amp; ":Z13S" &amp;$G$125, FALSE),0))*100)</f>
        <v>#N/A</v>
      </c>
      <c r="BB164" s="22" t="e">
        <f ca="1">IF(ISNA($E164),#N/A,INDEX(INDIRECT("Z14S" &amp; $G$124, FALSE):INDIRECT("Z114S" &amp; $G$125, FALSE),$E164, MATCH(BB$163,INDIRECT("Z13S" &amp;$G$124 &amp; ":Z13S" &amp;$G$125, FALSE),0))/INDEX(INDIRECT("Z14S" &amp; $G$124, FALSE):INDIRECT("Z114S" &amp; $G$125, FALSE),$E164, MATCH($H$163,INDIRECT("Z13S" &amp;$G$124 &amp; ":Z13S" &amp;$G$125, FALSE),0))*100)</f>
        <v>#N/A</v>
      </c>
      <c r="BC164" s="22" t="e">
        <f ca="1">IF(ISNA($E164),#N/A,INDEX(INDIRECT("Z14S" &amp; $G$124, FALSE):INDIRECT("Z114S" &amp; $G$125, FALSE),$E164, MATCH(BC$163,INDIRECT("Z13S" &amp;$G$124 &amp; ":Z13S" &amp;$G$125, FALSE),0))/INDEX(INDIRECT("Z14S" &amp; $G$124, FALSE):INDIRECT("Z114S" &amp; $G$125, FALSE),$E164, MATCH($H$163,INDIRECT("Z13S" &amp;$G$124 &amp; ":Z13S" &amp;$G$125, FALSE),0))*100)</f>
        <v>#N/A</v>
      </c>
      <c r="BD164" s="22" t="e">
        <f ca="1">IF(ISNA($E164),#N/A,INDEX(INDIRECT("Z14S" &amp; $G$124, FALSE):INDIRECT("Z114S" &amp; $G$125, FALSE),$E164, MATCH(BD$163,INDIRECT("Z13S" &amp;$G$124 &amp; ":Z13S" &amp;$G$125, FALSE),0))/INDEX(INDIRECT("Z14S" &amp; $G$124, FALSE):INDIRECT("Z114S" &amp; $G$125, FALSE),$E164, MATCH($H$163,INDIRECT("Z13S" &amp;$G$124 &amp; ":Z13S" &amp;$G$125, FALSE),0))*100)</f>
        <v>#N/A</v>
      </c>
      <c r="BE164" s="22" t="e">
        <f ca="1">IF(ISNA($E164),#N/A,INDEX(INDIRECT("Z14S" &amp; $G$124, FALSE):INDIRECT("Z114S" &amp; $G$125, FALSE),$E164, MATCH(BE$163,INDIRECT("Z13S" &amp;$G$124 &amp; ":Z13S" &amp;$G$125, FALSE),0))/INDEX(INDIRECT("Z14S" &amp; $G$124, FALSE):INDIRECT("Z114S" &amp; $G$125, FALSE),$E164, MATCH($H$163,INDIRECT("Z13S" &amp;$G$124 &amp; ":Z13S" &amp;$G$125, FALSE),0))*100)</f>
        <v>#N/A</v>
      </c>
      <c r="BI164" s="22"/>
    </row>
    <row r="165" spans="2:61" x14ac:dyDescent="0.35">
      <c r="D165" s="9"/>
      <c r="H165" s="22" t="e">
        <f ca="1">IF(ISNA($E164),#N/A,INDEX(INDIRECT("Z14S" &amp; $N$124, FALSE):INDIRECT("Z114S" &amp; $N$125, FALSE),$E164, MATCH(H$163,INDIRECT("Z13S" &amp;$N$124 &amp; ":Z13S" &amp;$N$125, FALSE),0))/INDEX(INDIRECT("Z14S" &amp; $G$124, FALSE):INDIRECT("Z114S" &amp; $G$125, FALSE),$E164, MATCH($H$163,INDIRECT("Z13S" &amp;$G$124 &amp; ":Z13S" &amp;$G$125, FALSE),0))*100)</f>
        <v>#N/A</v>
      </c>
      <c r="I165" s="22" t="e">
        <f ca="1">IF(ISNA($E164),#N/A,INDEX(INDIRECT("Z14S" &amp; $N$124, FALSE):INDIRECT("Z114S" &amp; $N$125, FALSE),$E164, MATCH(I$163,INDIRECT("Z13S" &amp;$N$124 &amp; ":Z13S" &amp;$N$125, FALSE),0))/INDEX(INDIRECT("Z14S" &amp; $G$124, FALSE):INDIRECT("Z114S" &amp; $G$125, FALSE),$E164, MATCH($H$163,INDIRECT("Z13S" &amp;$G$124 &amp; ":Z13S" &amp;$G$125, FALSE),0))*100)</f>
        <v>#N/A</v>
      </c>
      <c r="J165" s="22" t="e">
        <f ca="1">IF(ISNA($E164),#N/A,INDEX(INDIRECT("Z14S" &amp; $N$124, FALSE):INDIRECT("Z114S" &amp; $N$125, FALSE),$E164, MATCH(J$163,INDIRECT("Z13S" &amp;$N$124 &amp; ":Z13S" &amp;$N$125, FALSE),0))/INDEX(INDIRECT("Z14S" &amp; $G$124, FALSE):INDIRECT("Z114S" &amp; $G$125, FALSE),$E164, MATCH($H$163,INDIRECT("Z13S" &amp;$G$124 &amp; ":Z13S" &amp;$G$125, FALSE),0))*100)</f>
        <v>#N/A</v>
      </c>
      <c r="K165" s="22" t="e">
        <f ca="1">IF(ISNA($E164),#N/A,INDEX(INDIRECT("Z14S" &amp; $N$124, FALSE):INDIRECT("Z114S" &amp; $N$125, FALSE),$E164, MATCH(K$163,INDIRECT("Z13S" &amp;$N$124 &amp; ":Z13S" &amp;$N$125, FALSE),0))/INDEX(INDIRECT("Z14S" &amp; $G$124, FALSE):INDIRECT("Z114S" &amp; $G$125, FALSE),$E164, MATCH($H$163,INDIRECT("Z13S" &amp;$G$124 &amp; ":Z13S" &amp;$G$125, FALSE),0))*100)</f>
        <v>#N/A</v>
      </c>
      <c r="L165" s="22" t="e">
        <f ca="1">IF(ISNA($E164),#N/A,INDEX(INDIRECT("Z14S" &amp; $N$124, FALSE):INDIRECT("Z114S" &amp; $N$125, FALSE),$E164, MATCH(L$163,INDIRECT("Z13S" &amp;$N$124 &amp; ":Z13S" &amp;$N$125, FALSE),0))/INDEX(INDIRECT("Z14S" &amp; $G$124, FALSE):INDIRECT("Z114S" &amp; $G$125, FALSE),$E164, MATCH($H$163,INDIRECT("Z13S" &amp;$G$124 &amp; ":Z13S" &amp;$G$125, FALSE),0))*100)</f>
        <v>#N/A</v>
      </c>
      <c r="M165" s="22" t="e">
        <f ca="1">IF(ISNA($E164),#N/A,INDEX(INDIRECT("Z14S" &amp; $N$124, FALSE):INDIRECT("Z114S" &amp; $N$125, FALSE),$E164, MATCH(M$163,INDIRECT("Z13S" &amp;$N$124 &amp; ":Z13S" &amp;$N$125, FALSE),0))/INDEX(INDIRECT("Z14S" &amp; $G$124, FALSE):INDIRECT("Z114S" &amp; $G$125, FALSE),$E164, MATCH($H$163,INDIRECT("Z13S" &amp;$G$124 &amp; ":Z13S" &amp;$G$125, FALSE),0))*100)</f>
        <v>#N/A</v>
      </c>
      <c r="N165" s="22" t="e">
        <f ca="1">IF(ISNA($E164),#N/A,INDEX(INDIRECT("Z14S" &amp; $N$124, FALSE):INDIRECT("Z114S" &amp; $N$125, FALSE),$E164, MATCH(N$163,INDIRECT("Z13S" &amp;$N$124 &amp; ":Z13S" &amp;$N$125, FALSE),0))/INDEX(INDIRECT("Z14S" &amp; $G$124, FALSE):INDIRECT("Z114S" &amp; $G$125, FALSE),$E164, MATCH($H$163,INDIRECT("Z13S" &amp;$G$124 &amp; ":Z13S" &amp;$G$125, FALSE),0))*100)</f>
        <v>#N/A</v>
      </c>
      <c r="O165" s="22" t="e">
        <f ca="1">IF(ISNA($E164),#N/A,INDEX(INDIRECT("Z14S" &amp; $N$124, FALSE):INDIRECT("Z114S" &amp; $N$125, FALSE),$E164, MATCH(O$163,INDIRECT("Z13S" &amp;$N$124 &amp; ":Z13S" &amp;$N$125, FALSE),0))/INDEX(INDIRECT("Z14S" &amp; $G$124, FALSE):INDIRECT("Z114S" &amp; $G$125, FALSE),$E164, MATCH($H$163,INDIRECT("Z13S" &amp;$G$124 &amp; ":Z13S" &amp;$G$125, FALSE),0))*100)</f>
        <v>#N/A</v>
      </c>
      <c r="P165" s="22" t="e">
        <f ca="1">IF(ISNA($E164),#N/A,INDEX(INDIRECT("Z14S" &amp; $N$124, FALSE):INDIRECT("Z114S" &amp; $N$125, FALSE),$E164, MATCH(P$163,INDIRECT("Z13S" &amp;$N$124 &amp; ":Z13S" &amp;$N$125, FALSE),0))/INDEX(INDIRECT("Z14S" &amp; $G$124, FALSE):INDIRECT("Z114S" &amp; $G$125, FALSE),$E164, MATCH($H$163,INDIRECT("Z13S" &amp;$G$124 &amp; ":Z13S" &amp;$G$125, FALSE),0))*100)</f>
        <v>#N/A</v>
      </c>
      <c r="Q165" s="22" t="e">
        <f ca="1">IF(ISNA($E164),#N/A,INDEX(INDIRECT("Z14S" &amp; $N$124, FALSE):INDIRECT("Z114S" &amp; $N$125, FALSE),$E164, MATCH(Q$163,INDIRECT("Z13S" &amp;$N$124 &amp; ":Z13S" &amp;$N$125, FALSE),0))/INDEX(INDIRECT("Z14S" &amp; $G$124, FALSE):INDIRECT("Z114S" &amp; $G$125, FALSE),$E164, MATCH($H$163,INDIRECT("Z13S" &amp;$G$124 &amp; ":Z13S" &amp;$G$125, FALSE),0))*100)</f>
        <v>#N/A</v>
      </c>
      <c r="R165" s="22" t="e">
        <f ca="1">IF(ISNA($E164),#N/A,INDEX(INDIRECT("Z14S" &amp; $N$124, FALSE):INDIRECT("Z114S" &amp; $N$125, FALSE),$E164, MATCH(R$163,INDIRECT("Z13S" &amp;$N$124 &amp; ":Z13S" &amp;$N$125, FALSE),0))/INDEX(INDIRECT("Z14S" &amp; $G$124, FALSE):INDIRECT("Z114S" &amp; $G$125, FALSE),$E164, MATCH($H$163,INDIRECT("Z13S" &amp;$G$124 &amp; ":Z13S" &amp;$G$125, FALSE),0))*100)</f>
        <v>#N/A</v>
      </c>
      <c r="S165" s="22" t="e">
        <f ca="1">IF(ISNA($E164),#N/A,INDEX(INDIRECT("Z14S" &amp; $N$124, FALSE):INDIRECT("Z114S" &amp; $N$125, FALSE),$E164, MATCH(S$163,INDIRECT("Z13S" &amp;$N$124 &amp; ":Z13S" &amp;$N$125, FALSE),0))/INDEX(INDIRECT("Z14S" &amp; $G$124, FALSE):INDIRECT("Z114S" &amp; $G$125, FALSE),$E164, MATCH($H$163,INDIRECT("Z13S" &amp;$G$124 &amp; ":Z13S" &amp;$G$125, FALSE),0))*100)</f>
        <v>#N/A</v>
      </c>
      <c r="T165" s="22" t="e">
        <f ca="1">IF(ISNA($E164),#N/A,INDEX(INDIRECT("Z14S" &amp; $N$124, FALSE):INDIRECT("Z114S" &amp; $N$125, FALSE),$E164, MATCH(T$163,INDIRECT("Z13S" &amp;$N$124 &amp; ":Z13S" &amp;$N$125, FALSE),0))/INDEX(INDIRECT("Z14S" &amp; $G$124, FALSE):INDIRECT("Z114S" &amp; $G$125, FALSE),$E164, MATCH($H$163,INDIRECT("Z13S" &amp;$G$124 &amp; ":Z13S" &amp;$G$125, FALSE),0))*100)</f>
        <v>#N/A</v>
      </c>
      <c r="U165" s="22" t="e">
        <f ca="1">IF(ISNA($E164),#N/A,INDEX(INDIRECT("Z14S" &amp; $N$124, FALSE):INDIRECT("Z114S" &amp; $N$125, FALSE),$E164, MATCH(U$163,INDIRECT("Z13S" &amp;$N$124 &amp; ":Z13S" &amp;$N$125, FALSE),0))/INDEX(INDIRECT("Z14S" &amp; $G$124, FALSE):INDIRECT("Z114S" &amp; $G$125, FALSE),$E164, MATCH($H$163,INDIRECT("Z13S" &amp;$G$124 &amp; ":Z13S" &amp;$G$125, FALSE),0))*100)</f>
        <v>#N/A</v>
      </c>
      <c r="V165" s="22" t="e">
        <f ca="1">IF(ISNA($E164),#N/A,INDEX(INDIRECT("Z14S" &amp; $N$124, FALSE):INDIRECT("Z114S" &amp; $N$125, FALSE),$E164, MATCH(V$163,INDIRECT("Z13S" &amp;$N$124 &amp; ":Z13S" &amp;$N$125, FALSE),0))/INDEX(INDIRECT("Z14S" &amp; $G$124, FALSE):INDIRECT("Z114S" &amp; $G$125, FALSE),$E164, MATCH($H$163,INDIRECT("Z13S" &amp;$G$124 &amp; ":Z13S" &amp;$G$125, FALSE),0))*100)</f>
        <v>#N/A</v>
      </c>
      <c r="W165" s="22" t="e">
        <f ca="1">IF(ISNA($E164),#N/A,INDEX(INDIRECT("Z14S" &amp; $N$124, FALSE):INDIRECT("Z114S" &amp; $N$125, FALSE),$E164, MATCH(W$163,INDIRECT("Z13S" &amp;$N$124 &amp; ":Z13S" &amp;$N$125, FALSE),0))/INDEX(INDIRECT("Z14S" &amp; $G$124, FALSE):INDIRECT("Z114S" &amp; $G$125, FALSE),$E164, MATCH($H$163,INDIRECT("Z13S" &amp;$G$124 &amp; ":Z13S" &amp;$G$125, FALSE),0))*100)</f>
        <v>#N/A</v>
      </c>
      <c r="X165" s="22" t="e">
        <f ca="1">IF(ISNA($E164),#N/A,INDEX(INDIRECT("Z14S" &amp; $N$124, FALSE):INDIRECT("Z114S" &amp; $N$125, FALSE),$E164, MATCH(X$163,INDIRECT("Z13S" &amp;$N$124 &amp; ":Z13S" &amp;$N$125, FALSE),0))/INDEX(INDIRECT("Z14S" &amp; $G$124, FALSE):INDIRECT("Z114S" &amp; $G$125, FALSE),$E164, MATCH($H$163,INDIRECT("Z13S" &amp;$G$124 &amp; ":Z13S" &amp;$G$125, FALSE),0))*100)</f>
        <v>#N/A</v>
      </c>
      <c r="Y165" s="22" t="e">
        <f ca="1">IF(ISNA($E164),#N/A,INDEX(INDIRECT("Z14S" &amp; $N$124, FALSE):INDIRECT("Z114S" &amp; $N$125, FALSE),$E164, MATCH(Y$163,INDIRECT("Z13S" &amp;$N$124 &amp; ":Z13S" &amp;$N$125, FALSE),0))/INDEX(INDIRECT("Z14S" &amp; $G$124, FALSE):INDIRECT("Z114S" &amp; $G$125, FALSE),$E164, MATCH($H$163,INDIRECT("Z13S" &amp;$G$124 &amp; ":Z13S" &amp;$G$125, FALSE),0))*100)</f>
        <v>#N/A</v>
      </c>
      <c r="Z165" s="22" t="e">
        <f ca="1">IF(ISNA($E164),#N/A,INDEX(INDIRECT("Z14S" &amp; $N$124, FALSE):INDIRECT("Z114S" &amp; $N$125, FALSE),$E164, MATCH(Z$163,INDIRECT("Z13S" &amp;$N$124 &amp; ":Z13S" &amp;$N$125, FALSE),0))/INDEX(INDIRECT("Z14S" &amp; $G$124, FALSE):INDIRECT("Z114S" &amp; $G$125, FALSE),$E164, MATCH($H$163,INDIRECT("Z13S" &amp;$G$124 &amp; ":Z13S" &amp;$G$125, FALSE),0))*100)</f>
        <v>#N/A</v>
      </c>
      <c r="AA165" s="22" t="e">
        <f ca="1">IF(ISNA($E164),#N/A,INDEX(INDIRECT("Z14S" &amp; $N$124, FALSE):INDIRECT("Z114S" &amp; $N$125, FALSE),$E164, MATCH(AA$163,INDIRECT("Z13S" &amp;$N$124 &amp; ":Z13S" &amp;$N$125, FALSE),0))/INDEX(INDIRECT("Z14S" &amp; $G$124, FALSE):INDIRECT("Z114S" &amp; $G$125, FALSE),$E164, MATCH($H$163,INDIRECT("Z13S" &amp;$G$124 &amp; ":Z13S" &amp;$G$125, FALSE),0))*100)</f>
        <v>#N/A</v>
      </c>
      <c r="AB165" s="22" t="e">
        <f ca="1">IF(ISNA($E164),#N/A,INDEX(INDIRECT("Z14S" &amp; $N$124, FALSE):INDIRECT("Z114S" &amp; $N$125, FALSE),$E164, MATCH(AB$163,INDIRECT("Z13S" &amp;$N$124 &amp; ":Z13S" &amp;$N$125, FALSE),0))/INDEX(INDIRECT("Z14S" &amp; $G$124, FALSE):INDIRECT("Z114S" &amp; $G$125, FALSE),$E164, MATCH($H$163,INDIRECT("Z13S" &amp;$G$124 &amp; ":Z13S" &amp;$G$125, FALSE),0))*100)</f>
        <v>#N/A</v>
      </c>
      <c r="AC165" s="22" t="e">
        <f ca="1">IF(ISNA($E164),#N/A,INDEX(INDIRECT("Z14S" &amp; $N$124, FALSE):INDIRECT("Z114S" &amp; $N$125, FALSE),$E164, MATCH(AC$163,INDIRECT("Z13S" &amp;$N$124 &amp; ":Z13S" &amp;$N$125, FALSE),0))/INDEX(INDIRECT("Z14S" &amp; $G$124, FALSE):INDIRECT("Z114S" &amp; $G$125, FALSE),$E164, MATCH($H$163,INDIRECT("Z13S" &amp;$G$124 &amp; ":Z13S" &amp;$G$125, FALSE),0))*100)</f>
        <v>#N/A</v>
      </c>
      <c r="AD165" s="22" t="e">
        <f ca="1">IF(ISNA($E164),#N/A,INDEX(INDIRECT("Z14S" &amp; $N$124, FALSE):INDIRECT("Z114S" &amp; $N$125, FALSE),$E164, MATCH(AD$163,INDIRECT("Z13S" &amp;$N$124 &amp; ":Z13S" &amp;$N$125, FALSE),0))/INDEX(INDIRECT("Z14S" &amp; $G$124, FALSE):INDIRECT("Z114S" &amp; $G$125, FALSE),$E164, MATCH($H$163,INDIRECT("Z13S" &amp;$G$124 &amp; ":Z13S" &amp;$G$125, FALSE),0))*100)</f>
        <v>#N/A</v>
      </c>
      <c r="AE165" s="22" t="e">
        <f ca="1">IF(ISNA($E164),#N/A,INDEX(INDIRECT("Z14S" &amp; $N$124, FALSE):INDIRECT("Z114S" &amp; $N$125, FALSE),$E164, MATCH(AE$163,INDIRECT("Z13S" &amp;$N$124 &amp; ":Z13S" &amp;$N$125, FALSE),0))/INDEX(INDIRECT("Z14S" &amp; $G$124, FALSE):INDIRECT("Z114S" &amp; $G$125, FALSE),$E164, MATCH($H$163,INDIRECT("Z13S" &amp;$G$124 &amp; ":Z13S" &amp;$G$125, FALSE),0))*100)</f>
        <v>#N/A</v>
      </c>
      <c r="AF165" s="22">
        <f ca="1">IF(ISNA($E164),#N/A,INDEX(INDIRECT("Z14S" &amp; $N$124, FALSE):INDIRECT("Z114S" &amp; $N$125, FALSE),$E164, MATCH(AF$163,INDIRECT("Z13S" &amp;$N$124 &amp; ":Z13S" &amp;$N$125, FALSE),0))/INDEX(INDIRECT("Z14S" &amp; $G$124, FALSE):INDIRECT("Z114S" &amp; $G$125, FALSE),$E164, MATCH($H$163,INDIRECT("Z13S" &amp;$G$124 &amp; ":Z13S" &amp;$G$125, FALSE),0))*100)</f>
        <v>101.75661227400671</v>
      </c>
      <c r="AG165" s="22">
        <f ca="1">IF(ISNA($E164),#N/A,INDEX(INDIRECT("Z14S" &amp; $N$124, FALSE):INDIRECT("Z114S" &amp; $N$125, FALSE),$E164, MATCH(AG$163,INDIRECT("Z13S" &amp;$N$124 &amp; ":Z13S" &amp;$N$125, FALSE),0))/INDEX(INDIRECT("Z14S" &amp; $G$124, FALSE):INDIRECT("Z114S" &amp; $G$125, FALSE),$E164, MATCH($H$163,INDIRECT("Z13S" &amp;$G$124 &amp; ":Z13S" &amp;$G$125, FALSE),0))*100)</f>
        <v>101.91892128816701</v>
      </c>
      <c r="AH165" s="22">
        <f ca="1">IF(ISNA($E164),#N/A,INDEX(INDIRECT("Z14S" &amp; $N$124, FALSE):INDIRECT("Z114S" &amp; $N$125, FALSE),$E164, MATCH(AH$163,INDIRECT("Z13S" &amp;$N$124 &amp; ":Z13S" &amp;$N$125, FALSE),0))/INDEX(INDIRECT("Z14S" &amp; $G$124, FALSE):INDIRECT("Z114S" &amp; $G$125, FALSE),$E164, MATCH($H$163,INDIRECT("Z13S" &amp;$G$124 &amp; ":Z13S" &amp;$G$125, FALSE),0))*100)</f>
        <v>102.01577077067306</v>
      </c>
      <c r="AI165" s="22">
        <f ca="1">IF(ISNA($E164),#N/A,INDEX(INDIRECT("Z14S" &amp; $N$124, FALSE):INDIRECT("Z114S" &amp; $N$125, FALSE),$E164, MATCH(AI$163,INDIRECT("Z13S" &amp;$N$124 &amp; ":Z13S" &amp;$N$125, FALSE),0))/INDEX(INDIRECT("Z14S" &amp; $G$124, FALSE):INDIRECT("Z114S" &amp; $G$125, FALSE),$E164, MATCH($H$163,INDIRECT("Z13S" &amp;$G$124 &amp; ":Z13S" &amp;$G$125, FALSE),0))*100)</f>
        <v>102.10469620461042</v>
      </c>
      <c r="AJ165" s="22">
        <f ca="1">IF(ISNA($E164),#N/A,INDEX(INDIRECT("Z14S" &amp; $N$124, FALSE):INDIRECT("Z114S" &amp; $N$125, FALSE),$E164, MATCH(AJ$163,INDIRECT("Z13S" &amp;$N$124 &amp; ":Z13S" &amp;$N$125, FALSE),0))/INDEX(INDIRECT("Z14S" &amp; $G$124, FALSE):INDIRECT("Z114S" &amp; $G$125, FALSE),$E164, MATCH($H$163,INDIRECT("Z13S" &amp;$G$124 &amp; ":Z13S" &amp;$G$125, FALSE),0))*100)</f>
        <v>102.18405153158079</v>
      </c>
      <c r="AK165" s="22">
        <f ca="1">IF(ISNA($E164),#N/A,INDEX(INDIRECT("Z14S" &amp; $N$124, FALSE):INDIRECT("Z114S" &amp; $N$125, FALSE),$E164, MATCH(AK$163,INDIRECT("Z13S" &amp;$N$124 &amp; ":Z13S" &amp;$N$125, FALSE),0))/INDEX(INDIRECT("Z14S" &amp; $G$124, FALSE):INDIRECT("Z114S" &amp; $G$125, FALSE),$E164, MATCH($H$163,INDIRECT("Z13S" &amp;$G$124 &amp; ":Z13S" &amp;$G$125, FALSE),0))*100)</f>
        <v>102.24824780911541</v>
      </c>
      <c r="AL165" s="22">
        <f ca="1">IF(ISNA($E164),#N/A,INDEX(INDIRECT("Z14S" &amp; $N$124, FALSE):INDIRECT("Z114S" &amp; $N$125, FALSE),$E164, MATCH(AL$163,INDIRECT("Z13S" &amp;$N$124 &amp; ":Z13S" &amp;$N$125, FALSE),0))/INDEX(INDIRECT("Z14S" &amp; $G$124, FALSE):INDIRECT("Z114S" &amp; $G$125, FALSE),$E164, MATCH($H$163,INDIRECT("Z13S" &amp;$G$124 &amp; ":Z13S" &amp;$G$125, FALSE),0))*100)</f>
        <v>102.3053239270666</v>
      </c>
      <c r="AM165" s="22">
        <f ca="1">IF(ISNA($E164),#N/A,INDEX(INDIRECT("Z14S" &amp; $N$124, FALSE):INDIRECT("Z114S" &amp; $N$125, FALSE),$E164, MATCH(AM$163,INDIRECT("Z13S" &amp;$N$124 &amp; ":Z13S" &amp;$N$125, FALSE),0))/INDEX(INDIRECT("Z14S" &amp; $G$124, FALSE):INDIRECT("Z114S" &amp; $G$125, FALSE),$E164, MATCH($H$163,INDIRECT("Z13S" &amp;$G$124 &amp; ":Z13S" &amp;$G$125, FALSE),0))*100)</f>
        <v>102.3545908377327</v>
      </c>
      <c r="AN165" s="22">
        <f ca="1">IF(ISNA($E164),#N/A,INDEX(INDIRECT("Z14S" &amp; $N$124, FALSE):INDIRECT("Z114S" &amp; $N$125, FALSE),$E164, MATCH(AN$163,INDIRECT("Z13S" &amp;$N$124 &amp; ":Z13S" &amp;$N$125, FALSE),0))/INDEX(INDIRECT("Z14S" &amp; $G$124, FALSE):INDIRECT("Z114S" &amp; $G$125, FALSE),$E164, MATCH($H$163,INDIRECT("Z13S" &amp;$G$124 &amp; ":Z13S" &amp;$G$125, FALSE),0))*100)</f>
        <v>102.39551261512361</v>
      </c>
      <c r="AO165" s="22">
        <f ca="1">IF(ISNA($E164),#N/A,INDEX(INDIRECT("Z14S" &amp; $N$124, FALSE):INDIRECT("Z114S" &amp; $N$125, FALSE),$E164, MATCH(AO$163,INDIRECT("Z13S" &amp;$N$124 &amp; ":Z13S" &amp;$N$125, FALSE),0))/INDEX(INDIRECT("Z14S" &amp; $G$124, FALSE):INDIRECT("Z114S" &amp; $G$125, FALSE),$E164, MATCH($H$163,INDIRECT("Z13S" &amp;$G$124 &amp; ":Z13S" &amp;$G$125, FALSE),0))*100)</f>
        <v>102.43065404790643</v>
      </c>
      <c r="AP165" s="22">
        <f ca="1">IF(ISNA($E164),#N/A,INDEX(INDIRECT("Z14S" &amp; $N$124, FALSE):INDIRECT("Z114S" &amp; $N$125, FALSE),$E164, MATCH(AP$163,INDIRECT("Z13S" &amp;$N$124 &amp; ":Z13S" &amp;$N$125, FALSE),0))/INDEX(INDIRECT("Z14S" &amp; $G$124, FALSE):INDIRECT("Z114S" &amp; $G$125, FALSE),$E164, MATCH($H$163,INDIRECT("Z13S" &amp;$G$124 &amp; ":Z13S" &amp;$G$125, FALSE),0))*100)</f>
        <v>102.4550769608862</v>
      </c>
      <c r="AQ165" s="22">
        <f ca="1">IF(ISNA($E164),#N/A,INDEX(INDIRECT("Z14S" &amp; $N$124, FALSE):INDIRECT("Z114S" &amp; $N$125, FALSE),$E164, MATCH(AQ$163,INDIRECT("Z13S" &amp;$N$124 &amp; ":Z13S" &amp;$N$125, FALSE),0))/INDEX(INDIRECT("Z14S" &amp; $G$124, FALSE):INDIRECT("Z114S" &amp; $G$125, FALSE),$E164, MATCH($H$163,INDIRECT("Z13S" &amp;$G$124 &amp; ":Z13S" &amp;$G$125, FALSE),0))*100)</f>
        <v>102.39769459951206</v>
      </c>
      <c r="AR165" s="22">
        <f ca="1">IF(ISNA($E164),#N/A,INDEX(INDIRECT("Z14S" &amp; $N$124, FALSE):INDIRECT("Z114S" &amp; $N$125, FALSE),$E164, MATCH(AR$163,INDIRECT("Z13S" &amp;$N$124 &amp; ":Z13S" &amp;$N$125, FALSE),0))/INDEX(INDIRECT("Z14S" &amp; $G$124, FALSE):INDIRECT("Z114S" &amp; $G$125, FALSE),$E164, MATCH($H$163,INDIRECT("Z13S" &amp;$G$124 &amp; ":Z13S" &amp;$G$125, FALSE),0))*100)</f>
        <v>102.32989996175786</v>
      </c>
      <c r="AS165" s="22">
        <f ca="1">IF(ISNA($E164),#N/A,INDEX(INDIRECT("Z14S" &amp; $N$124, FALSE):INDIRECT("Z114S" &amp; $N$125, FALSE),$E164, MATCH(AS$163,INDIRECT("Z13S" &amp;$N$124 &amp; ":Z13S" &amp;$N$125, FALSE),0))/INDEX(INDIRECT("Z14S" &amp; $G$124, FALSE):INDIRECT("Z114S" &amp; $G$125, FALSE),$E164, MATCH($H$163,INDIRECT("Z13S" &amp;$G$124 &amp; ":Z13S" &amp;$G$125, FALSE),0))*100)</f>
        <v>102.24882201553342</v>
      </c>
      <c r="AT165" s="22">
        <f ca="1">IF(ISNA($E164),#N/A,INDEX(INDIRECT("Z14S" &amp; $N$124, FALSE):INDIRECT("Z114S" &amp; $N$125, FALSE),$E164, MATCH(AT$163,INDIRECT("Z13S" &amp;$N$124 &amp; ":Z13S" &amp;$N$125, FALSE),0))/INDEX(INDIRECT("Z14S" &amp; $G$124, FALSE):INDIRECT("Z114S" &amp; $G$125, FALSE),$E164, MATCH($H$163,INDIRECT("Z13S" &amp;$G$124 &amp; ":Z13S" &amp;$G$125, FALSE),0))*100)</f>
        <v>102.15128348532576</v>
      </c>
      <c r="AU165" s="22">
        <f ca="1">IF(ISNA($E164),#N/A,INDEX(INDIRECT("Z14S" &amp; $N$124, FALSE):INDIRECT("Z114S" &amp; $N$125, FALSE),$E164, MATCH(AU$163,INDIRECT("Z13S" &amp;$N$124 &amp; ":Z13S" &amp;$N$125, FALSE),0))/INDEX(INDIRECT("Z14S" &amp; $G$124, FALSE):INDIRECT("Z114S" &amp; $G$125, FALSE),$E164, MATCH($H$163,INDIRECT("Z13S" &amp;$G$124 &amp; ":Z13S" &amp;$G$125, FALSE),0))*100)</f>
        <v>102.03935151423975</v>
      </c>
      <c r="AV165" s="22">
        <f ca="1">IF(ISNA($E164),#N/A,INDEX(INDIRECT("Z14S" &amp; $N$124, FALSE):INDIRECT("Z114S" &amp; $N$125, FALSE),$E164, MATCH(AV$163,INDIRECT("Z13S" &amp;$N$124 &amp; ":Z13S" &amp;$N$125, FALSE),0))/INDEX(INDIRECT("Z14S" &amp; $G$124, FALSE):INDIRECT("Z114S" &amp; $G$125, FALSE),$E164, MATCH($H$163,INDIRECT("Z13S" &amp;$G$124 &amp; ":Z13S" &amp;$G$125, FALSE),0))*100)</f>
        <v>101.91115036130982</v>
      </c>
      <c r="AW165" s="22">
        <f ca="1">IF(ISNA($E164),#N/A,INDEX(INDIRECT("Z14S" &amp; $N$124, FALSE):INDIRECT("Z114S" &amp; $N$125, FALSE),$E164, MATCH(AW$163,INDIRECT("Z13S" &amp;$N$124 &amp; ":Z13S" &amp;$N$125, FALSE),0))/INDEX(INDIRECT("Z14S" &amp; $G$124, FALSE):INDIRECT("Z114S" &amp; $G$125, FALSE),$E164, MATCH($H$163,INDIRECT("Z13S" &amp;$G$124 &amp; ":Z13S" &amp;$G$125, FALSE),0))*100)</f>
        <v>101.76568473541143</v>
      </c>
      <c r="AX165" s="22">
        <f ca="1">IF(ISNA($E164),#N/A,INDEX(INDIRECT("Z14S" &amp; $N$124, FALSE):INDIRECT("Z114S" &amp; $N$125, FALSE),$E164, MATCH(AX$163,INDIRECT("Z13S" &amp;$N$124 &amp; ":Z13S" &amp;$N$125, FALSE),0))/INDEX(INDIRECT("Z14S" &amp; $G$124, FALSE):INDIRECT("Z114S" &amp; $G$125, FALSE),$E164, MATCH($H$163,INDIRECT("Z13S" &amp;$G$124 &amp; ":Z13S" &amp;$G$125, FALSE),0))*100)</f>
        <v>101.60452413408716</v>
      </c>
      <c r="AY165" s="22">
        <f ca="1">IF(ISNA($E164),#N/A,INDEX(INDIRECT("Z14S" &amp; $N$124, FALSE):INDIRECT("Z114S" &amp; $N$125, FALSE),$E164, MATCH(AY$163,INDIRECT("Z13S" &amp;$N$124 &amp; ":Z13S" &amp;$N$125, FALSE),0))/INDEX(INDIRECT("Z14S" &amp; $G$124, FALSE):INDIRECT("Z114S" &amp; $G$125, FALSE),$E164, MATCH($H$163,INDIRECT("Z13S" &amp;$G$124 &amp; ":Z13S" &amp;$G$125, FALSE),0))*100)</f>
        <v>101.42793652033208</v>
      </c>
      <c r="AZ165" s="22">
        <f ca="1">IF(ISNA($E164),#N/A,INDEX(INDIRECT("Z14S" &amp; $N$124, FALSE):INDIRECT("Z114S" &amp; $N$125, FALSE),$E164, MATCH(AZ$163,INDIRECT("Z13S" &amp;$N$124 &amp; ":Z13S" &amp;$N$125, FALSE),0))/INDEX(INDIRECT("Z14S" &amp; $G$124, FALSE):INDIRECT("Z114S" &amp; $G$125, FALSE),$E164, MATCH($H$163,INDIRECT("Z13S" &amp;$G$124 &amp; ":Z13S" &amp;$G$125, FALSE),0))*100)</f>
        <v>101.23622813756914</v>
      </c>
      <c r="BA165" s="22">
        <f ca="1">IF(ISNA($E164),#N/A,INDEX(INDIRECT("Z14S" &amp; $N$124, FALSE):INDIRECT("Z114S" &amp; $N$125, FALSE),$E164, MATCH(BA$163,INDIRECT("Z13S" &amp;$N$124 &amp; ":Z13S" &amp;$N$125, FALSE),0))/INDEX(INDIRECT("Z14S" &amp; $G$124, FALSE):INDIRECT("Z114S" &amp; $G$125, FALSE),$E164, MATCH($H$163,INDIRECT("Z13S" &amp;$G$124 &amp; ":Z13S" &amp;$G$125, FALSE),0))*100)</f>
        <v>101.03284422430647</v>
      </c>
      <c r="BB165" s="22">
        <f ca="1">IF(ISNA($E164),#N/A,INDEX(INDIRECT("Z14S" &amp; $N$124, FALSE):INDIRECT("Z114S" &amp; $N$125, FALSE),$E164, MATCH(BB$163,INDIRECT("Z13S" &amp;$N$124 &amp; ":Z13S" &amp;$N$125, FALSE),0))/INDEX(INDIRECT("Z14S" &amp; $G$124, FALSE):INDIRECT("Z114S" &amp; $G$125, FALSE),$E164, MATCH($H$163,INDIRECT("Z13S" &amp;$G$124 &amp; ":Z13S" &amp;$G$125, FALSE),0))*100)</f>
        <v>100.82256983402755</v>
      </c>
      <c r="BC165" s="22">
        <f ca="1">IF(ISNA($E164),#N/A,INDEX(INDIRECT("Z14S" &amp; $N$124, FALSE):INDIRECT("Z114S" &amp; $N$125, FALSE),$E164, MATCH(BC$163,INDIRECT("Z13S" &amp;$N$124 &amp; ":Z13S" &amp;$N$125, FALSE),0))/INDEX(INDIRECT("Z14S" &amp; $G$124, FALSE):INDIRECT("Z114S" &amp; $G$125, FALSE),$E164, MATCH($H$163,INDIRECT("Z13S" &amp;$G$124 &amp; ":Z13S" &amp;$G$125, FALSE),0))*100)</f>
        <v>100.60425655389635</v>
      </c>
      <c r="BD165" s="22">
        <f ca="1">IF(ISNA($E164),#N/A,INDEX(INDIRECT("Z14S" &amp; $N$124, FALSE):INDIRECT("Z114S" &amp; $N$125, FALSE),$E164, MATCH(BD$163,INDIRECT("Z13S" &amp;$N$124 &amp; ":Z13S" &amp;$N$125, FALSE),0))/INDEX(INDIRECT("Z14S" &amp; $G$124, FALSE):INDIRECT("Z114S" &amp; $G$125, FALSE),$E164, MATCH($H$163,INDIRECT("Z13S" &amp;$G$124 &amp; ":Z13S" &amp;$G$125, FALSE),0))*100)</f>
        <v>100.3821917918341</v>
      </c>
      <c r="BE165" s="22">
        <f ca="1">IF(ISNA($E164),#N/A,INDEX(INDIRECT("Z14S" &amp; $N$124, FALSE):INDIRECT("Z114S" &amp; $N$125, FALSE),$E164, MATCH(BE$163,INDIRECT("Z13S" &amp;$N$124 &amp; ":Z13S" &amp;$N$125, FALSE),0))/INDEX(INDIRECT("Z14S" &amp; $G$124, FALSE):INDIRECT("Z114S" &amp; $G$125, FALSE),$E164, MATCH($H$163,INDIRECT("Z13S" &amp;$G$124 &amp; ":Z13S" &amp;$G$125, FALSE),0))*100)</f>
        <v>100.15515057414899</v>
      </c>
      <c r="BI165" s="22"/>
    </row>
    <row r="166" spans="2:61" x14ac:dyDescent="0.35">
      <c r="D166" s="9" t="s">
        <v>283</v>
      </c>
      <c r="E166" s="1">
        <f>MATCH(F166,$E$14:$E$114, FALSE)</f>
        <v>1</v>
      </c>
      <c r="F166" s="1">
        <f>IF(F$164&lt;&gt;5000000,5000000,5005300)</f>
        <v>5000000</v>
      </c>
      <c r="G166" s="1" t="str">
        <f>IF(ISNA($F166),"",TRIM(TEXT(INDEX($C$14:$C$114,$E166),"@")))</f>
        <v>Nordrhein-Westfalen</v>
      </c>
      <c r="H166" s="22">
        <f ca="1">IF(ISNA($E166),#N/A,INDEX(INDIRECT("Z14S" &amp; $G$124, FALSE):INDIRECT("Z114S" &amp; $G$125, FALSE),$E166, MATCH(H$163,INDIRECT("Z13S" &amp;$G$124 &amp; ":Z13S" &amp;$G$125, FALSE),0))/INDEX(INDIRECT("Z14S" &amp; $G$124, FALSE):INDIRECT("Z114S" &amp; $G$125, FALSE),$E166, MATCH($H$163,INDIRECT("Z13S" &amp;$G$124 &amp; ":Z13S" &amp;$G$125, FALSE),0))*100)</f>
        <v>100</v>
      </c>
      <c r="I166" s="22">
        <f ca="1">IF(ISNA($E166),#N/A,INDEX(INDIRECT("Z14S" &amp; $G$124, FALSE):INDIRECT("Z114S" &amp; $G$125, FALSE),$E166, MATCH(I$163,INDIRECT("Z13S" &amp;$G$124 &amp; ":Z13S" &amp;$G$125, FALSE),0))/INDEX(INDIRECT("Z14S" &amp; $G$124, FALSE):INDIRECT("Z114S" &amp; $G$125, FALSE),$E166, MATCH($H$163,INDIRECT("Z13S" &amp;$G$124 &amp; ":Z13S" &amp;$G$125, FALSE),0))*100)</f>
        <v>100.23446594408121</v>
      </c>
      <c r="J166" s="22">
        <f ca="1">IF(ISNA($E166),#N/A,INDEX(INDIRECT("Z14S" &amp; $G$124, FALSE):INDIRECT("Z114S" &amp; $G$125, FALSE),$E166, MATCH(J$163,INDIRECT("Z13S" &amp;$G$124 &amp; ":Z13S" &amp;$G$125, FALSE),0))/INDEX(INDIRECT("Z14S" &amp; $G$124, FALSE):INDIRECT("Z114S" &amp; $G$125, FALSE),$E166, MATCH($H$163,INDIRECT("Z13S" &amp;$G$124 &amp; ":Z13S" &amp;$G$125, FALSE),0))*100)</f>
        <v>100.36918655414686</v>
      </c>
      <c r="K166" s="22">
        <f ca="1">IF(ISNA($E166),#N/A,INDEX(INDIRECT("Z14S" &amp; $G$124, FALSE):INDIRECT("Z114S" &amp; $G$125, FALSE),$E166, MATCH(K$163,INDIRECT("Z13S" &amp;$G$124 &amp; ":Z13S" &amp;$G$125, FALSE),0))/INDEX(INDIRECT("Z14S" &amp; $G$124, FALSE):INDIRECT("Z114S" &amp; $G$125, FALSE),$E166, MATCH($H$163,INDIRECT("Z13S" &amp;$G$124 &amp; ":Z13S" &amp;$G$125, FALSE),0))*100)</f>
        <v>100.38768197318527</v>
      </c>
      <c r="L166" s="22">
        <f ca="1">IF(ISNA($E166),#N/A,INDEX(INDIRECT("Z14S" &amp; $G$124, FALSE):INDIRECT("Z114S" &amp; $G$125, FALSE),$E166, MATCH(L$163,INDIRECT("Z13S" &amp;$G$124 &amp; ":Z13S" &amp;$G$125, FALSE),0))/INDEX(INDIRECT("Z14S" &amp; $G$124, FALSE):INDIRECT("Z114S" &amp; $G$125, FALSE),$E166, MATCH($H$163,INDIRECT("Z13S" &amp;$G$124 &amp; ":Z13S" &amp;$G$125, FALSE),0))*100)</f>
        <v>100.36361738413919</v>
      </c>
      <c r="M166" s="22">
        <f ca="1">IF(ISNA($E166),#N/A,INDEX(INDIRECT("Z14S" &amp; $G$124, FALSE):INDIRECT("Z114S" &amp; $G$125, FALSE),$E166, MATCH(M$163,INDIRECT("Z13S" &amp;$G$124 &amp; ":Z13S" &amp;$G$125, FALSE),0))/INDEX(INDIRECT("Z14S" &amp; $G$124, FALSE):INDIRECT("Z114S" &amp; $G$125, FALSE),$E166, MATCH($H$163,INDIRECT("Z13S" &amp;$G$124 &amp; ":Z13S" &amp;$G$125, FALSE),0))*100)</f>
        <v>100.26785320156482</v>
      </c>
      <c r="N166" s="22">
        <f ca="1">IF(ISNA($E166),#N/A,INDEX(INDIRECT("Z14S" &amp; $G$124, FALSE):INDIRECT("Z114S" &amp; $G$125, FALSE),$E166, MATCH(N$163,INDIRECT("Z13S" &amp;$G$124 &amp; ":Z13S" &amp;$G$125, FALSE),0))/INDEX(INDIRECT("Z14S" &amp; $G$124, FALSE):INDIRECT("Z114S" &amp; $G$125, FALSE),$E166, MATCH($H$163,INDIRECT("Z13S" &amp;$G$124 &amp; ":Z13S" &amp;$G$125, FALSE),0))*100)</f>
        <v>100.10483143543829</v>
      </c>
      <c r="O166" s="22">
        <f ca="1">IF(ISNA($E166),#N/A,INDEX(INDIRECT("Z14S" &amp; $G$124, FALSE):INDIRECT("Z114S" &amp; $G$125, FALSE),$E166, MATCH(O$163,INDIRECT("Z13S" &amp;$G$124 &amp; ":Z13S" &amp;$G$125, FALSE),0))/INDEX(INDIRECT("Z14S" &amp; $G$124, FALSE):INDIRECT("Z114S" &amp; $G$125, FALSE),$E166, MATCH($H$163,INDIRECT("Z13S" &amp;$G$124 &amp; ":Z13S" &amp;$G$125, FALSE),0))*100)</f>
        <v>99.926462524844013</v>
      </c>
      <c r="P166" s="22">
        <f ca="1">IF(ISNA($E166),#N/A,INDEX(INDIRECT("Z14S" &amp; $G$124, FALSE):INDIRECT("Z114S" &amp; $G$125, FALSE),$E166, MATCH(P$163,INDIRECT("Z13S" &amp;$G$124 &amp; ":Z13S" &amp;$G$125, FALSE),0))/INDEX(INDIRECT("Z14S" &amp; $G$124, FALSE):INDIRECT("Z114S" &amp; $G$125, FALSE),$E166, MATCH($H$163,INDIRECT("Z13S" &amp;$G$124 &amp; ":Z13S" &amp;$G$125, FALSE),0))*100)</f>
        <v>99.573561489772416</v>
      </c>
      <c r="Q166" s="22">
        <f ca="1">IF(ISNA($E166),#N/A,INDEX(INDIRECT("Z14S" &amp; $G$124, FALSE):INDIRECT("Z114S" &amp; $G$125, FALSE),$E166, MATCH(Q$163,INDIRECT("Z13S" &amp;$G$124 &amp; ":Z13S" &amp;$G$125, FALSE),0))/INDEX(INDIRECT("Z14S" &amp; $G$124, FALSE):INDIRECT("Z114S" &amp; $G$125, FALSE),$E166, MATCH($H$163,INDIRECT("Z13S" &amp;$G$124 &amp; ":Z13S" &amp;$G$125, FALSE),0))*100)</f>
        <v>99.238739435303927</v>
      </c>
      <c r="R166" s="22">
        <f ca="1">IF(ISNA($E166),#N/A,INDEX(INDIRECT("Z14S" &amp; $G$124, FALSE):INDIRECT("Z114S" &amp; $G$125, FALSE),$E166, MATCH(R$163,INDIRECT("Z13S" &amp;$G$124 &amp; ":Z13S" &amp;$G$125, FALSE),0))/INDEX(INDIRECT("Z14S" &amp; $G$124, FALSE):INDIRECT("Z114S" &amp; $G$125, FALSE),$E166, MATCH($H$163,INDIRECT("Z13S" &amp;$G$124 &amp; ":Z13S" &amp;$G$125, FALSE),0))*100)</f>
        <v>99.085440118512821</v>
      </c>
      <c r="S166" s="22">
        <f ca="1">IF(ISNA($E166),#N/A,INDEX(INDIRECT("Z14S" &amp; $G$124, FALSE):INDIRECT("Z114S" &amp; $G$125, FALSE),$E166, MATCH(S$163,INDIRECT("Z13S" &amp;$G$124 &amp; ":Z13S" &amp;$G$125, FALSE),0))/INDEX(INDIRECT("Z14S" &amp; $G$124, FALSE):INDIRECT("Z114S" &amp; $G$125, FALSE),$E166, MATCH($H$163,INDIRECT("Z13S" &amp;$G$124 &amp; ":Z13S" &amp;$G$125, FALSE),0))*100)</f>
        <v>97.418487034744572</v>
      </c>
      <c r="T166" s="22">
        <f ca="1">IF(ISNA($E166),#N/A,INDEX(INDIRECT("Z14S" &amp; $G$124, FALSE):INDIRECT("Z114S" &amp; $G$125, FALSE),$E166, MATCH(T$163,INDIRECT("Z13S" &amp;$G$124 &amp; ":Z13S" &amp;$G$125, FALSE),0))/INDEX(INDIRECT("Z14S" &amp; $G$124, FALSE):INDIRECT("Z114S" &amp; $G$125, FALSE),$E166, MATCH($H$163,INDIRECT("Z13S" &amp;$G$124 &amp; ":Z13S" &amp;$G$125, FALSE),0))*100)</f>
        <v>97.470630679352681</v>
      </c>
      <c r="U166" s="22">
        <f ca="1">IF(ISNA($E166),#N/A,INDEX(INDIRECT("Z14S" &amp; $G$124, FALSE):INDIRECT("Z114S" &amp; $G$125, FALSE),$E166, MATCH(U$163,INDIRECT("Z13S" &amp;$G$124 &amp; ":Z13S" &amp;$G$125, FALSE),0))/INDEX(INDIRECT("Z14S" &amp; $G$124, FALSE):INDIRECT("Z114S" &amp; $G$125, FALSE),$E166, MATCH($H$163,INDIRECT("Z13S" &amp;$G$124 &amp; ":Z13S" &amp;$G$125, FALSE),0))*100)</f>
        <v>97.567949565418729</v>
      </c>
      <c r="V166" s="22">
        <f ca="1">IF(ISNA($E166),#N/A,INDEX(INDIRECT("Z14S" &amp; $G$124, FALSE):INDIRECT("Z114S" &amp; $G$125, FALSE),$E166, MATCH(V$163,INDIRECT("Z13S" &amp;$G$124 &amp; ":Z13S" &amp;$G$125, FALSE),0))/INDEX(INDIRECT("Z14S" &amp; $G$124, FALSE):INDIRECT("Z114S" &amp; $G$125, FALSE),$E166, MATCH($H$163,INDIRECT("Z13S" &amp;$G$124 &amp; ":Z13S" &amp;$G$125, FALSE),0))*100)</f>
        <v>97.935759096472964</v>
      </c>
      <c r="W166" s="22">
        <f ca="1">IF(ISNA($E166),#N/A,INDEX(INDIRECT("Z14S" &amp; $G$124, FALSE):INDIRECT("Z114S" &amp; $G$125, FALSE),$E166, MATCH(W$163,INDIRECT("Z13S" &amp;$G$124 &amp; ":Z13S" &amp;$G$125, FALSE),0))/INDEX(INDIRECT("Z14S" &amp; $G$124, FALSE):INDIRECT("Z114S" &amp; $G$125, FALSE),$E166, MATCH($H$163,INDIRECT("Z13S" &amp;$G$124 &amp; ":Z13S" &amp;$G$125, FALSE),0))*100)</f>
        <v>99.198500377432026</v>
      </c>
      <c r="X166" s="22">
        <f ca="1">IF(ISNA($E166),#N/A,INDEX(INDIRECT("Z14S" &amp; $G$124, FALSE):INDIRECT("Z114S" &amp; $G$125, FALSE),$E166, MATCH(X$163,INDIRECT("Z13S" &amp;$G$124 &amp; ":Z13S" &amp;$G$125, FALSE),0))/INDEX(INDIRECT("Z14S" &amp; $G$124, FALSE):INDIRECT("Z114S" &amp; $G$125, FALSE),$E166, MATCH($H$163,INDIRECT("Z13S" &amp;$G$124 &amp; ":Z13S" &amp;$G$125, FALSE),0))*100)</f>
        <v>99.33500334400064</v>
      </c>
      <c r="Y166" s="22">
        <f ca="1">IF(ISNA($E166),#N/A,INDEX(INDIRECT("Z14S" &amp; $G$124, FALSE):INDIRECT("Z114S" &amp; $G$125, FALSE),$E166, MATCH(Y$163,INDIRECT("Z13S" &amp;$G$124 &amp; ":Z13S" &amp;$G$125, FALSE),0))/INDEX(INDIRECT("Z14S" &amp; $G$124, FALSE):INDIRECT("Z114S" &amp; $G$125, FALSE),$E166, MATCH($H$163,INDIRECT("Z13S" &amp;$G$124 &amp; ":Z13S" &amp;$G$125, FALSE),0))*100)</f>
        <v>99.4573474037701</v>
      </c>
      <c r="Z166" s="22">
        <f ca="1">IF(ISNA($E166),#N/A,INDEX(INDIRECT("Z14S" &amp; $G$124, FALSE):INDIRECT("Z114S" &amp; $G$125, FALSE),$E166, MATCH(Z$163,INDIRECT("Z13S" &amp;$G$124 &amp; ":Z13S" &amp;$G$125, FALSE),0))/INDEX(INDIRECT("Z14S" &amp; $G$124, FALSE):INDIRECT("Z114S" &amp; $G$125, FALSE),$E166, MATCH($H$163,INDIRECT("Z13S" &amp;$G$124 &amp; ":Z13S" &amp;$G$125, FALSE),0))*100)</f>
        <v>99.571268302122192</v>
      </c>
      <c r="AA166" s="22">
        <f ca="1">IF(ISNA($E166),#N/A,INDEX(INDIRECT("Z14S" &amp; $G$124, FALSE):INDIRECT("Z114S" &amp; $G$125, FALSE),$E166, MATCH(AA$163,INDIRECT("Z13S" &amp;$G$124 &amp; ":Z13S" &amp;$G$125, FALSE),0))/INDEX(INDIRECT("Z14S" &amp; $G$124, FALSE):INDIRECT("Z114S" &amp; $G$125, FALSE),$E166, MATCH($H$163,INDIRECT("Z13S" &amp;$G$124 &amp; ":Z13S" &amp;$G$125, FALSE),0))*100)</f>
        <v>99.652168408813722</v>
      </c>
      <c r="AB166" s="22">
        <f ca="1">IF(ISNA($E166),#N/A,INDEX(INDIRECT("Z14S" &amp; $G$124, FALSE):INDIRECT("Z114S" &amp; $G$125, FALSE),$E166, MATCH(AB$163,INDIRECT("Z13S" &amp;$G$124 &amp; ":Z13S" &amp;$G$125, FALSE),0))/INDEX(INDIRECT("Z14S" &amp; $G$124, FALSE):INDIRECT("Z114S" &amp; $G$125, FALSE),$E166, MATCH($H$163,INDIRECT("Z13S" &amp;$G$124 &amp; ":Z13S" &amp;$G$125, FALSE),0))*100)</f>
        <v>99.531950961320376</v>
      </c>
      <c r="AC166" s="22">
        <f ca="1">IF(ISNA($E166),#N/A,INDEX(INDIRECT("Z14S" &amp; $G$124, FALSE):INDIRECT("Z114S" &amp; $G$125, FALSE),$E166, MATCH(AC$163,INDIRECT("Z13S" &amp;$G$124 &amp; ":Z13S" &amp;$G$125, FALSE),0))/INDEX(INDIRECT("Z14S" &amp; $G$124, FALSE):INDIRECT("Z114S" &amp; $G$125, FALSE),$E166, MATCH($H$163,INDIRECT("Z13S" &amp;$G$124 &amp; ":Z13S" &amp;$G$125, FALSE),0))*100)</f>
        <v>99.526515051611995</v>
      </c>
      <c r="AD166" s="22">
        <f ca="1">IF(ISNA($E166),#N/A,INDEX(INDIRECT("Z14S" &amp; $G$124, FALSE):INDIRECT("Z114S" &amp; $G$125, FALSE),$E166, MATCH(AD$163,INDIRECT("Z13S" &amp;$G$124 &amp; ":Z13S" &amp;$G$125, FALSE),0))/INDEX(INDIRECT("Z14S" &amp; $G$124, FALSE):INDIRECT("Z114S" &amp; $G$125, FALSE),$E166, MATCH($H$163,INDIRECT("Z13S" &amp;$G$124 &amp; ":Z13S" &amp;$G$125, FALSE),0))*100)</f>
        <v>99.747666070789535</v>
      </c>
      <c r="AE166" s="22">
        <f ca="1">IF(ISNA($E166),#N/A,INDEX(INDIRECT("Z14S" &amp; $G$124, FALSE):INDIRECT("Z114S" &amp; $G$125, FALSE),$E166, MATCH(AE$163,INDIRECT("Z13S" &amp;$G$124 &amp; ":Z13S" &amp;$G$125, FALSE),0))/INDEX(INDIRECT("Z14S" &amp; $G$124, FALSE):INDIRECT("Z114S" &amp; $G$125, FALSE),$E166, MATCH($H$163,INDIRECT("Z13S" &amp;$G$124 &amp; ":Z13S" &amp;$G$125, FALSE),0))*100)</f>
        <v>100.04250448295974</v>
      </c>
      <c r="AF166" s="22">
        <f ca="1">IF(ISNA($E166),#N/A,INDEX(INDIRECT("Z14S" &amp; $G$124, FALSE):INDIRECT("Z114S" &amp; $G$125, FALSE),$E166, MATCH(AF$163,INDIRECT("Z13S" &amp;$G$124 &amp; ":Z13S" &amp;$G$125, FALSE),0))/INDEX(INDIRECT("Z14S" &amp; $G$124, FALSE):INDIRECT("Z114S" &amp; $G$125, FALSE),$E166, MATCH($H$163,INDIRECT("Z13S" &amp;$G$124 &amp; ":Z13S" &amp;$G$125, FALSE),0))*100)</f>
        <v>100.13653072913095</v>
      </c>
      <c r="AG166" s="22" t="e">
        <f ca="1">IF(ISNA($E166),#N/A,INDEX(INDIRECT("Z14S" &amp; $G$124, FALSE):INDIRECT("Z114S" &amp; $G$125, FALSE),$E166, MATCH(AG$163,INDIRECT("Z13S" &amp;$G$124 &amp; ":Z13S" &amp;$G$125, FALSE),0))/INDEX(INDIRECT("Z14S" &amp; $G$124, FALSE):INDIRECT("Z114S" &amp; $G$125, FALSE),$E166, MATCH($H$163,INDIRECT("Z13S" &amp;$G$124 &amp; ":Z13S" &amp;$G$125, FALSE),0))*100)</f>
        <v>#N/A</v>
      </c>
      <c r="AH166" s="22" t="e">
        <f ca="1">IF(ISNA($E166),#N/A,INDEX(INDIRECT("Z14S" &amp; $G$124, FALSE):INDIRECT("Z114S" &amp; $G$125, FALSE),$E166, MATCH(AH$163,INDIRECT("Z13S" &amp;$G$124 &amp; ":Z13S" &amp;$G$125, FALSE),0))/INDEX(INDIRECT("Z14S" &amp; $G$124, FALSE):INDIRECT("Z114S" &amp; $G$125, FALSE),$E166, MATCH($H$163,INDIRECT("Z13S" &amp;$G$124 &amp; ":Z13S" &amp;$G$125, FALSE),0))*100)</f>
        <v>#N/A</v>
      </c>
      <c r="AI166" s="22" t="e">
        <f ca="1">IF(ISNA($E166),#N/A,INDEX(INDIRECT("Z14S" &amp; $G$124, FALSE):INDIRECT("Z114S" &amp; $G$125, FALSE),$E166, MATCH(AI$163,INDIRECT("Z13S" &amp;$G$124 &amp; ":Z13S" &amp;$G$125, FALSE),0))/INDEX(INDIRECT("Z14S" &amp; $G$124, FALSE):INDIRECT("Z114S" &amp; $G$125, FALSE),$E166, MATCH($H$163,INDIRECT("Z13S" &amp;$G$124 &amp; ":Z13S" &amp;$G$125, FALSE),0))*100)</f>
        <v>#N/A</v>
      </c>
      <c r="AJ166" s="22" t="e">
        <f ca="1">IF(ISNA($E166),#N/A,INDEX(INDIRECT("Z14S" &amp; $G$124, FALSE):INDIRECT("Z114S" &amp; $G$125, FALSE),$E166, MATCH(AJ$163,INDIRECT("Z13S" &amp;$G$124 &amp; ":Z13S" &amp;$G$125, FALSE),0))/INDEX(INDIRECT("Z14S" &amp; $G$124, FALSE):INDIRECT("Z114S" &amp; $G$125, FALSE),$E166, MATCH($H$163,INDIRECT("Z13S" &amp;$G$124 &amp; ":Z13S" &amp;$G$125, FALSE),0))*100)</f>
        <v>#N/A</v>
      </c>
      <c r="AK166" s="22" t="e">
        <f ca="1">IF(ISNA($E166),#N/A,INDEX(INDIRECT("Z14S" &amp; $G$124, FALSE):INDIRECT("Z114S" &amp; $G$125, FALSE),$E166, MATCH(AK$163,INDIRECT("Z13S" &amp;$G$124 &amp; ":Z13S" &amp;$G$125, FALSE),0))/INDEX(INDIRECT("Z14S" &amp; $G$124, FALSE):INDIRECT("Z114S" &amp; $G$125, FALSE),$E166, MATCH($H$163,INDIRECT("Z13S" &amp;$G$124 &amp; ":Z13S" &amp;$G$125, FALSE),0))*100)</f>
        <v>#N/A</v>
      </c>
      <c r="AL166" s="22" t="e">
        <f ca="1">IF(ISNA($E166),#N/A,INDEX(INDIRECT("Z14S" &amp; $G$124, FALSE):INDIRECT("Z114S" &amp; $G$125, FALSE),$E166, MATCH(AL$163,INDIRECT("Z13S" &amp;$G$124 &amp; ":Z13S" &amp;$G$125, FALSE),0))/INDEX(INDIRECT("Z14S" &amp; $G$124, FALSE):INDIRECT("Z114S" &amp; $G$125, FALSE),$E166, MATCH($H$163,INDIRECT("Z13S" &amp;$G$124 &amp; ":Z13S" &amp;$G$125, FALSE),0))*100)</f>
        <v>#N/A</v>
      </c>
      <c r="AM166" s="22" t="e">
        <f ca="1">IF(ISNA($E166),#N/A,INDEX(INDIRECT("Z14S" &amp; $G$124, FALSE):INDIRECT("Z114S" &amp; $G$125, FALSE),$E166, MATCH(AM$163,INDIRECT("Z13S" &amp;$G$124 &amp; ":Z13S" &amp;$G$125, FALSE),0))/INDEX(INDIRECT("Z14S" &amp; $G$124, FALSE):INDIRECT("Z114S" &amp; $G$125, FALSE),$E166, MATCH($H$163,INDIRECT("Z13S" &amp;$G$124 &amp; ":Z13S" &amp;$G$125, FALSE),0))*100)</f>
        <v>#N/A</v>
      </c>
      <c r="AN166" s="22" t="e">
        <f ca="1">IF(ISNA($E166),#N/A,INDEX(INDIRECT("Z14S" &amp; $G$124, FALSE):INDIRECT("Z114S" &amp; $G$125, FALSE),$E166, MATCH(AN$163,INDIRECT("Z13S" &amp;$G$124 &amp; ":Z13S" &amp;$G$125, FALSE),0))/INDEX(INDIRECT("Z14S" &amp; $G$124, FALSE):INDIRECT("Z114S" &amp; $G$125, FALSE),$E166, MATCH($H$163,INDIRECT("Z13S" &amp;$G$124 &amp; ":Z13S" &amp;$G$125, FALSE),0))*100)</f>
        <v>#N/A</v>
      </c>
      <c r="AO166" s="22" t="e">
        <f ca="1">IF(ISNA($E166),#N/A,INDEX(INDIRECT("Z14S" &amp; $G$124, FALSE):INDIRECT("Z114S" &amp; $G$125, FALSE),$E166, MATCH(AO$163,INDIRECT("Z13S" &amp;$G$124 &amp; ":Z13S" &amp;$G$125, FALSE),0))/INDEX(INDIRECT("Z14S" &amp; $G$124, FALSE):INDIRECT("Z114S" &amp; $G$125, FALSE),$E166, MATCH($H$163,INDIRECT("Z13S" &amp;$G$124 &amp; ":Z13S" &amp;$G$125, FALSE),0))*100)</f>
        <v>#N/A</v>
      </c>
      <c r="AP166" s="22" t="e">
        <f ca="1">IF(ISNA($E166),#N/A,INDEX(INDIRECT("Z14S" &amp; $G$124, FALSE):INDIRECT("Z114S" &amp; $G$125, FALSE),$E166, MATCH(AP$163,INDIRECT("Z13S" &amp;$G$124 &amp; ":Z13S" &amp;$G$125, FALSE),0))/INDEX(INDIRECT("Z14S" &amp; $G$124, FALSE):INDIRECT("Z114S" &amp; $G$125, FALSE),$E166, MATCH($H$163,INDIRECT("Z13S" &amp;$G$124 &amp; ":Z13S" &amp;$G$125, FALSE),0))*100)</f>
        <v>#N/A</v>
      </c>
      <c r="AQ166" s="22" t="e">
        <f ca="1">IF(ISNA($E166),#N/A,INDEX(INDIRECT("Z14S" &amp; $G$124, FALSE):INDIRECT("Z114S" &amp; $G$125, FALSE),$E166, MATCH(AQ$163,INDIRECT("Z13S" &amp;$G$124 &amp; ":Z13S" &amp;$G$125, FALSE),0))/INDEX(INDIRECT("Z14S" &amp; $G$124, FALSE):INDIRECT("Z114S" &amp; $G$125, FALSE),$E166, MATCH($H$163,INDIRECT("Z13S" &amp;$G$124 &amp; ":Z13S" &amp;$G$125, FALSE),0))*100)</f>
        <v>#N/A</v>
      </c>
      <c r="AR166" s="22" t="e">
        <f ca="1">IF(ISNA($E166),#N/A,INDEX(INDIRECT("Z14S" &amp; $G$124, FALSE):INDIRECT("Z114S" &amp; $G$125, FALSE),$E166, MATCH(AR$163,INDIRECT("Z13S" &amp;$G$124 &amp; ":Z13S" &amp;$G$125, FALSE),0))/INDEX(INDIRECT("Z14S" &amp; $G$124, FALSE):INDIRECT("Z114S" &amp; $G$125, FALSE),$E166, MATCH($H$163,INDIRECT("Z13S" &amp;$G$124 &amp; ":Z13S" &amp;$G$125, FALSE),0))*100)</f>
        <v>#N/A</v>
      </c>
      <c r="AS166" s="22" t="e">
        <f ca="1">IF(ISNA($E166),#N/A,INDEX(INDIRECT("Z14S" &amp; $G$124, FALSE):INDIRECT("Z114S" &amp; $G$125, FALSE),$E166, MATCH(AS$163,INDIRECT("Z13S" &amp;$G$124 &amp; ":Z13S" &amp;$G$125, FALSE),0))/INDEX(INDIRECT("Z14S" &amp; $G$124, FALSE):INDIRECT("Z114S" &amp; $G$125, FALSE),$E166, MATCH($H$163,INDIRECT("Z13S" &amp;$G$124 &amp; ":Z13S" &amp;$G$125, FALSE),0))*100)</f>
        <v>#N/A</v>
      </c>
      <c r="AT166" s="22" t="e">
        <f ca="1">IF(ISNA($E166),#N/A,INDEX(INDIRECT("Z14S" &amp; $G$124, FALSE):INDIRECT("Z114S" &amp; $G$125, FALSE),$E166, MATCH(AT$163,INDIRECT("Z13S" &amp;$G$124 &amp; ":Z13S" &amp;$G$125, FALSE),0))/INDEX(INDIRECT("Z14S" &amp; $G$124, FALSE):INDIRECT("Z114S" &amp; $G$125, FALSE),$E166, MATCH($H$163,INDIRECT("Z13S" &amp;$G$124 &amp; ":Z13S" &amp;$G$125, FALSE),0))*100)</f>
        <v>#N/A</v>
      </c>
      <c r="AU166" s="22" t="e">
        <f ca="1">IF(ISNA($E166),#N/A,INDEX(INDIRECT("Z14S" &amp; $G$124, FALSE):INDIRECT("Z114S" &amp; $G$125, FALSE),$E166, MATCH(AU$163,INDIRECT("Z13S" &amp;$G$124 &amp; ":Z13S" &amp;$G$125, FALSE),0))/INDEX(INDIRECT("Z14S" &amp; $G$124, FALSE):INDIRECT("Z114S" &amp; $G$125, FALSE),$E166, MATCH($H$163,INDIRECT("Z13S" &amp;$G$124 &amp; ":Z13S" &amp;$G$125, FALSE),0))*100)</f>
        <v>#N/A</v>
      </c>
      <c r="AV166" s="22" t="e">
        <f ca="1">IF(ISNA($E166),#N/A,INDEX(INDIRECT("Z14S" &amp; $G$124, FALSE):INDIRECT("Z114S" &amp; $G$125, FALSE),$E166, MATCH(AV$163,INDIRECT("Z13S" &amp;$G$124 &amp; ":Z13S" &amp;$G$125, FALSE),0))/INDEX(INDIRECT("Z14S" &amp; $G$124, FALSE):INDIRECT("Z114S" &amp; $G$125, FALSE),$E166, MATCH($H$163,INDIRECT("Z13S" &amp;$G$124 &amp; ":Z13S" &amp;$G$125, FALSE),0))*100)</f>
        <v>#N/A</v>
      </c>
      <c r="AW166" s="22" t="e">
        <f ca="1">IF(ISNA($E166),#N/A,INDEX(INDIRECT("Z14S" &amp; $G$124, FALSE):INDIRECT("Z114S" &amp; $G$125, FALSE),$E166, MATCH(AW$163,INDIRECT("Z13S" &amp;$G$124 &amp; ":Z13S" &amp;$G$125, FALSE),0))/INDEX(INDIRECT("Z14S" &amp; $G$124, FALSE):INDIRECT("Z114S" &amp; $G$125, FALSE),$E166, MATCH($H$163,INDIRECT("Z13S" &amp;$G$124 &amp; ":Z13S" &amp;$G$125, FALSE),0))*100)</f>
        <v>#N/A</v>
      </c>
      <c r="AX166" s="22" t="e">
        <f ca="1">IF(ISNA($E166),#N/A,INDEX(INDIRECT("Z14S" &amp; $G$124, FALSE):INDIRECT("Z114S" &amp; $G$125, FALSE),$E166, MATCH(AX$163,INDIRECT("Z13S" &amp;$G$124 &amp; ":Z13S" &amp;$G$125, FALSE),0))/INDEX(INDIRECT("Z14S" &amp; $G$124, FALSE):INDIRECT("Z114S" &amp; $G$125, FALSE),$E166, MATCH($H$163,INDIRECT("Z13S" &amp;$G$124 &amp; ":Z13S" &amp;$G$125, FALSE),0))*100)</f>
        <v>#N/A</v>
      </c>
      <c r="AY166" s="22" t="e">
        <f ca="1">IF(ISNA($E166),#N/A,INDEX(INDIRECT("Z14S" &amp; $G$124, FALSE):INDIRECT("Z114S" &amp; $G$125, FALSE),$E166, MATCH(AY$163,INDIRECT("Z13S" &amp;$G$124 &amp; ":Z13S" &amp;$G$125, FALSE),0))/INDEX(INDIRECT("Z14S" &amp; $G$124, FALSE):INDIRECT("Z114S" &amp; $G$125, FALSE),$E166, MATCH($H$163,INDIRECT("Z13S" &amp;$G$124 &amp; ":Z13S" &amp;$G$125, FALSE),0))*100)</f>
        <v>#N/A</v>
      </c>
      <c r="AZ166" s="22" t="e">
        <f ca="1">IF(ISNA($E166),#N/A,INDEX(INDIRECT("Z14S" &amp; $G$124, FALSE):INDIRECT("Z114S" &amp; $G$125, FALSE),$E166, MATCH(AZ$163,INDIRECT("Z13S" &amp;$G$124 &amp; ":Z13S" &amp;$G$125, FALSE),0))/INDEX(INDIRECT("Z14S" &amp; $G$124, FALSE):INDIRECT("Z114S" &amp; $G$125, FALSE),$E166, MATCH($H$163,INDIRECT("Z13S" &amp;$G$124 &amp; ":Z13S" &amp;$G$125, FALSE),0))*100)</f>
        <v>#N/A</v>
      </c>
      <c r="BA166" s="22" t="e">
        <f ca="1">IF(ISNA($E166),#N/A,INDEX(INDIRECT("Z14S" &amp; $G$124, FALSE):INDIRECT("Z114S" &amp; $G$125, FALSE),$E166, MATCH(BA$163,INDIRECT("Z13S" &amp;$G$124 &amp; ":Z13S" &amp;$G$125, FALSE),0))/INDEX(INDIRECT("Z14S" &amp; $G$124, FALSE):INDIRECT("Z114S" &amp; $G$125, FALSE),$E166, MATCH($H$163,INDIRECT("Z13S" &amp;$G$124 &amp; ":Z13S" &amp;$G$125, FALSE),0))*100)</f>
        <v>#N/A</v>
      </c>
      <c r="BB166" s="22" t="e">
        <f ca="1">IF(ISNA($E166),#N/A,INDEX(INDIRECT("Z14S" &amp; $G$124, FALSE):INDIRECT("Z114S" &amp; $G$125, FALSE),$E166, MATCH(BB$163,INDIRECT("Z13S" &amp;$G$124 &amp; ":Z13S" &amp;$G$125, FALSE),0))/INDEX(INDIRECT("Z14S" &amp; $G$124, FALSE):INDIRECT("Z114S" &amp; $G$125, FALSE),$E166, MATCH($H$163,INDIRECT("Z13S" &amp;$G$124 &amp; ":Z13S" &amp;$G$125, FALSE),0))*100)</f>
        <v>#N/A</v>
      </c>
      <c r="BC166" s="22" t="e">
        <f ca="1">IF(ISNA($E166),#N/A,INDEX(INDIRECT("Z14S" &amp; $G$124, FALSE):INDIRECT("Z114S" &amp; $G$125, FALSE),$E166, MATCH(BC$163,INDIRECT("Z13S" &amp;$G$124 &amp; ":Z13S" &amp;$G$125, FALSE),0))/INDEX(INDIRECT("Z14S" &amp; $G$124, FALSE):INDIRECT("Z114S" &amp; $G$125, FALSE),$E166, MATCH($H$163,INDIRECT("Z13S" &amp;$G$124 &amp; ":Z13S" &amp;$G$125, FALSE),0))*100)</f>
        <v>#N/A</v>
      </c>
      <c r="BD166" s="22" t="e">
        <f ca="1">IF(ISNA($E166),#N/A,INDEX(INDIRECT("Z14S" &amp; $G$124, FALSE):INDIRECT("Z114S" &amp; $G$125, FALSE),$E166, MATCH(BD$163,INDIRECT("Z13S" &amp;$G$124 &amp; ":Z13S" &amp;$G$125, FALSE),0))/INDEX(INDIRECT("Z14S" &amp; $G$124, FALSE):INDIRECT("Z114S" &amp; $G$125, FALSE),$E166, MATCH($H$163,INDIRECT("Z13S" &amp;$G$124 &amp; ":Z13S" &amp;$G$125, FALSE),0))*100)</f>
        <v>#N/A</v>
      </c>
      <c r="BE166" s="22" t="e">
        <f ca="1">IF(ISNA($E166),#N/A,INDEX(INDIRECT("Z14S" &amp; $G$124, FALSE):INDIRECT("Z114S" &amp; $G$125, FALSE),$E166, MATCH(BE$163,INDIRECT("Z13S" &amp;$G$124 &amp; ":Z13S" &amp;$G$125, FALSE),0))/INDEX(INDIRECT("Z14S" &amp; $G$124, FALSE):INDIRECT("Z114S" &amp; $G$125, FALSE),$E166, MATCH($H$163,INDIRECT("Z13S" &amp;$G$124 &amp; ":Z13S" &amp;$G$125, FALSE),0))*100)</f>
        <v>#N/A</v>
      </c>
      <c r="BI166" s="22"/>
    </row>
    <row r="167" spans="2:61" x14ac:dyDescent="0.35">
      <c r="D167" s="9"/>
      <c r="H167" s="22" t="e">
        <f ca="1">IF(ISNA($E166),#N/A,INDEX(INDIRECT("Z14S" &amp; $N$124, FALSE):INDIRECT("Z114S" &amp; $N$125, FALSE),$E166, MATCH(H$163,INDIRECT("Z13S" &amp;$N$124 &amp; ":Z13S" &amp;$N$125, FALSE),0))/INDEX(INDIRECT("Z14S" &amp; $G$124, FALSE):INDIRECT("Z114S" &amp; $G$125, FALSE),$E166, MATCH($H$163,INDIRECT("Z13S" &amp;$G$124 &amp; ":Z13S" &amp;$G$125, FALSE),0))*100)</f>
        <v>#N/A</v>
      </c>
      <c r="I167" s="22" t="e">
        <f ca="1">IF(ISNA($E166),#N/A,INDEX(INDIRECT("Z14S" &amp; $N$124, FALSE):INDIRECT("Z114S" &amp; $N$125, FALSE),$E166, MATCH(I$163,INDIRECT("Z13S" &amp;$N$124 &amp; ":Z13S" &amp;$N$125, FALSE),0))/INDEX(INDIRECT("Z14S" &amp; $G$124, FALSE):INDIRECT("Z114S" &amp; $G$125, FALSE),$E166, MATCH($H$163,INDIRECT("Z13S" &amp;$G$124 &amp; ":Z13S" &amp;$G$125, FALSE),0))*100)</f>
        <v>#N/A</v>
      </c>
      <c r="J167" s="22" t="e">
        <f ca="1">IF(ISNA($E166),#N/A,INDEX(INDIRECT("Z14S" &amp; $N$124, FALSE):INDIRECT("Z114S" &amp; $N$125, FALSE),$E166, MATCH(J$163,INDIRECT("Z13S" &amp;$N$124 &amp; ":Z13S" &amp;$N$125, FALSE),0))/INDEX(INDIRECT("Z14S" &amp; $G$124, FALSE):INDIRECT("Z114S" &amp; $G$125, FALSE),$E166, MATCH($H$163,INDIRECT("Z13S" &amp;$G$124 &amp; ":Z13S" &amp;$G$125, FALSE),0))*100)</f>
        <v>#N/A</v>
      </c>
      <c r="K167" s="22" t="e">
        <f ca="1">IF(ISNA($E166),#N/A,INDEX(INDIRECT("Z14S" &amp; $N$124, FALSE):INDIRECT("Z114S" &amp; $N$125, FALSE),$E166, MATCH(K$163,INDIRECT("Z13S" &amp;$N$124 &amp; ":Z13S" &amp;$N$125, FALSE),0))/INDEX(INDIRECT("Z14S" &amp; $G$124, FALSE):INDIRECT("Z114S" &amp; $G$125, FALSE),$E166, MATCH($H$163,INDIRECT("Z13S" &amp;$G$124 &amp; ":Z13S" &amp;$G$125, FALSE),0))*100)</f>
        <v>#N/A</v>
      </c>
      <c r="L167" s="22" t="e">
        <f ca="1">IF(ISNA($E166),#N/A,INDEX(INDIRECT("Z14S" &amp; $N$124, FALSE):INDIRECT("Z114S" &amp; $N$125, FALSE),$E166, MATCH(L$163,INDIRECT("Z13S" &amp;$N$124 &amp; ":Z13S" &amp;$N$125, FALSE),0))/INDEX(INDIRECT("Z14S" &amp; $G$124, FALSE):INDIRECT("Z114S" &amp; $G$125, FALSE),$E166, MATCH($H$163,INDIRECT("Z13S" &amp;$G$124 &amp; ":Z13S" &amp;$G$125, FALSE),0))*100)</f>
        <v>#N/A</v>
      </c>
      <c r="M167" s="22" t="e">
        <f ca="1">IF(ISNA($E166),#N/A,INDEX(INDIRECT("Z14S" &amp; $N$124, FALSE):INDIRECT("Z114S" &amp; $N$125, FALSE),$E166, MATCH(M$163,INDIRECT("Z13S" &amp;$N$124 &amp; ":Z13S" &amp;$N$125, FALSE),0))/INDEX(INDIRECT("Z14S" &amp; $G$124, FALSE):INDIRECT("Z114S" &amp; $G$125, FALSE),$E166, MATCH($H$163,INDIRECT("Z13S" &amp;$G$124 &amp; ":Z13S" &amp;$G$125, FALSE),0))*100)</f>
        <v>#N/A</v>
      </c>
      <c r="N167" s="22" t="e">
        <f ca="1">IF(ISNA($E166),#N/A,INDEX(INDIRECT("Z14S" &amp; $N$124, FALSE):INDIRECT("Z114S" &amp; $N$125, FALSE),$E166, MATCH(N$163,INDIRECT("Z13S" &amp;$N$124 &amp; ":Z13S" &amp;$N$125, FALSE),0))/INDEX(INDIRECT("Z14S" &amp; $G$124, FALSE):INDIRECT("Z114S" &amp; $G$125, FALSE),$E166, MATCH($H$163,INDIRECT("Z13S" &amp;$G$124 &amp; ":Z13S" &amp;$G$125, FALSE),0))*100)</f>
        <v>#N/A</v>
      </c>
      <c r="O167" s="22" t="e">
        <f ca="1">IF(ISNA($E166),#N/A,INDEX(INDIRECT("Z14S" &amp; $N$124, FALSE):INDIRECT("Z114S" &amp; $N$125, FALSE),$E166, MATCH(O$163,INDIRECT("Z13S" &amp;$N$124 &amp; ":Z13S" &amp;$N$125, FALSE),0))/INDEX(INDIRECT("Z14S" &amp; $G$124, FALSE):INDIRECT("Z114S" &amp; $G$125, FALSE),$E166, MATCH($H$163,INDIRECT("Z13S" &amp;$G$124 &amp; ":Z13S" &amp;$G$125, FALSE),0))*100)</f>
        <v>#N/A</v>
      </c>
      <c r="P167" s="22" t="e">
        <f ca="1">IF(ISNA($E166),#N/A,INDEX(INDIRECT("Z14S" &amp; $N$124, FALSE):INDIRECT("Z114S" &amp; $N$125, FALSE),$E166, MATCH(P$163,INDIRECT("Z13S" &amp;$N$124 &amp; ":Z13S" &amp;$N$125, FALSE),0))/INDEX(INDIRECT("Z14S" &amp; $G$124, FALSE):INDIRECT("Z114S" &amp; $G$125, FALSE),$E166, MATCH($H$163,INDIRECT("Z13S" &amp;$G$124 &amp; ":Z13S" &amp;$G$125, FALSE),0))*100)</f>
        <v>#N/A</v>
      </c>
      <c r="Q167" s="22" t="e">
        <f ca="1">IF(ISNA($E166),#N/A,INDEX(INDIRECT("Z14S" &amp; $N$124, FALSE):INDIRECT("Z114S" &amp; $N$125, FALSE),$E166, MATCH(Q$163,INDIRECT("Z13S" &amp;$N$124 &amp; ":Z13S" &amp;$N$125, FALSE),0))/INDEX(INDIRECT("Z14S" &amp; $G$124, FALSE):INDIRECT("Z114S" &amp; $G$125, FALSE),$E166, MATCH($H$163,INDIRECT("Z13S" &amp;$G$124 &amp; ":Z13S" &amp;$G$125, FALSE),0))*100)</f>
        <v>#N/A</v>
      </c>
      <c r="R167" s="22" t="e">
        <f ca="1">IF(ISNA($E166),#N/A,INDEX(INDIRECT("Z14S" &amp; $N$124, FALSE):INDIRECT("Z114S" &amp; $N$125, FALSE),$E166, MATCH(R$163,INDIRECT("Z13S" &amp;$N$124 &amp; ":Z13S" &amp;$N$125, FALSE),0))/INDEX(INDIRECT("Z14S" &amp; $G$124, FALSE):INDIRECT("Z114S" &amp; $G$125, FALSE),$E166, MATCH($H$163,INDIRECT("Z13S" &amp;$G$124 &amp; ":Z13S" &amp;$G$125, FALSE),0))*100)</f>
        <v>#N/A</v>
      </c>
      <c r="S167" s="22" t="e">
        <f ca="1">IF(ISNA($E166),#N/A,INDEX(INDIRECT("Z14S" &amp; $N$124, FALSE):INDIRECT("Z114S" &amp; $N$125, FALSE),$E166, MATCH(S$163,INDIRECT("Z13S" &amp;$N$124 &amp; ":Z13S" &amp;$N$125, FALSE),0))/INDEX(INDIRECT("Z14S" &amp; $G$124, FALSE):INDIRECT("Z114S" &amp; $G$125, FALSE),$E166, MATCH($H$163,INDIRECT("Z13S" &amp;$G$124 &amp; ":Z13S" &amp;$G$125, FALSE),0))*100)</f>
        <v>#N/A</v>
      </c>
      <c r="T167" s="22" t="e">
        <f ca="1">IF(ISNA($E166),#N/A,INDEX(INDIRECT("Z14S" &amp; $N$124, FALSE):INDIRECT("Z114S" &amp; $N$125, FALSE),$E166, MATCH(T$163,INDIRECT("Z13S" &amp;$N$124 &amp; ":Z13S" &amp;$N$125, FALSE),0))/INDEX(INDIRECT("Z14S" &amp; $G$124, FALSE):INDIRECT("Z114S" &amp; $G$125, FALSE),$E166, MATCH($H$163,INDIRECT("Z13S" &amp;$G$124 &amp; ":Z13S" &amp;$G$125, FALSE),0))*100)</f>
        <v>#N/A</v>
      </c>
      <c r="U167" s="22" t="e">
        <f ca="1">IF(ISNA($E166),#N/A,INDEX(INDIRECT("Z14S" &amp; $N$124, FALSE):INDIRECT("Z114S" &amp; $N$125, FALSE),$E166, MATCH(U$163,INDIRECT("Z13S" &amp;$N$124 &amp; ":Z13S" &amp;$N$125, FALSE),0))/INDEX(INDIRECT("Z14S" &amp; $G$124, FALSE):INDIRECT("Z114S" &amp; $G$125, FALSE),$E166, MATCH($H$163,INDIRECT("Z13S" &amp;$G$124 &amp; ":Z13S" &amp;$G$125, FALSE),0))*100)</f>
        <v>#N/A</v>
      </c>
      <c r="V167" s="22" t="e">
        <f ca="1">IF(ISNA($E166),#N/A,INDEX(INDIRECT("Z14S" &amp; $N$124, FALSE):INDIRECT("Z114S" &amp; $N$125, FALSE),$E166, MATCH(V$163,INDIRECT("Z13S" &amp;$N$124 &amp; ":Z13S" &amp;$N$125, FALSE),0))/INDEX(INDIRECT("Z14S" &amp; $G$124, FALSE):INDIRECT("Z114S" &amp; $G$125, FALSE),$E166, MATCH($H$163,INDIRECT("Z13S" &amp;$G$124 &amp; ":Z13S" &amp;$G$125, FALSE),0))*100)</f>
        <v>#N/A</v>
      </c>
      <c r="W167" s="22" t="e">
        <f ca="1">IF(ISNA($E166),#N/A,INDEX(INDIRECT("Z14S" &amp; $N$124, FALSE):INDIRECT("Z114S" &amp; $N$125, FALSE),$E166, MATCH(W$163,INDIRECT("Z13S" &amp;$N$124 &amp; ":Z13S" &amp;$N$125, FALSE),0))/INDEX(INDIRECT("Z14S" &amp; $G$124, FALSE):INDIRECT("Z114S" &amp; $G$125, FALSE),$E166, MATCH($H$163,INDIRECT("Z13S" &amp;$G$124 &amp; ":Z13S" &amp;$G$125, FALSE),0))*100)</f>
        <v>#N/A</v>
      </c>
      <c r="X167" s="22" t="e">
        <f ca="1">IF(ISNA($E166),#N/A,INDEX(INDIRECT("Z14S" &amp; $N$124, FALSE):INDIRECT("Z114S" &amp; $N$125, FALSE),$E166, MATCH(X$163,INDIRECT("Z13S" &amp;$N$124 &amp; ":Z13S" &amp;$N$125, FALSE),0))/INDEX(INDIRECT("Z14S" &amp; $G$124, FALSE):INDIRECT("Z114S" &amp; $G$125, FALSE),$E166, MATCH($H$163,INDIRECT("Z13S" &amp;$G$124 &amp; ":Z13S" &amp;$G$125, FALSE),0))*100)</f>
        <v>#N/A</v>
      </c>
      <c r="Y167" s="22" t="e">
        <f ca="1">IF(ISNA($E166),#N/A,INDEX(INDIRECT("Z14S" &amp; $N$124, FALSE):INDIRECT("Z114S" &amp; $N$125, FALSE),$E166, MATCH(Y$163,INDIRECT("Z13S" &amp;$N$124 &amp; ":Z13S" &amp;$N$125, FALSE),0))/INDEX(INDIRECT("Z14S" &amp; $G$124, FALSE):INDIRECT("Z114S" &amp; $G$125, FALSE),$E166, MATCH($H$163,INDIRECT("Z13S" &amp;$G$124 &amp; ":Z13S" &amp;$G$125, FALSE),0))*100)</f>
        <v>#N/A</v>
      </c>
      <c r="Z167" s="22" t="e">
        <f ca="1">IF(ISNA($E166),#N/A,INDEX(INDIRECT("Z14S" &amp; $N$124, FALSE):INDIRECT("Z114S" &amp; $N$125, FALSE),$E166, MATCH(Z$163,INDIRECT("Z13S" &amp;$N$124 &amp; ":Z13S" &amp;$N$125, FALSE),0))/INDEX(INDIRECT("Z14S" &amp; $G$124, FALSE):INDIRECT("Z114S" &amp; $G$125, FALSE),$E166, MATCH($H$163,INDIRECT("Z13S" &amp;$G$124 &amp; ":Z13S" &amp;$G$125, FALSE),0))*100)</f>
        <v>#N/A</v>
      </c>
      <c r="AA167" s="22" t="e">
        <f ca="1">IF(ISNA($E166),#N/A,INDEX(INDIRECT("Z14S" &amp; $N$124, FALSE):INDIRECT("Z114S" &amp; $N$125, FALSE),$E166, MATCH(AA$163,INDIRECT("Z13S" &amp;$N$124 &amp; ":Z13S" &amp;$N$125, FALSE),0))/INDEX(INDIRECT("Z14S" &amp; $G$124, FALSE):INDIRECT("Z114S" &amp; $G$125, FALSE),$E166, MATCH($H$163,INDIRECT("Z13S" &amp;$G$124 &amp; ":Z13S" &amp;$G$125, FALSE),0))*100)</f>
        <v>#N/A</v>
      </c>
      <c r="AB167" s="22" t="e">
        <f ca="1">IF(ISNA($E166),#N/A,INDEX(INDIRECT("Z14S" &amp; $N$124, FALSE):INDIRECT("Z114S" &amp; $N$125, FALSE),$E166, MATCH(AB$163,INDIRECT("Z13S" &amp;$N$124 &amp; ":Z13S" &amp;$N$125, FALSE),0))/INDEX(INDIRECT("Z14S" &amp; $G$124, FALSE):INDIRECT("Z114S" &amp; $G$125, FALSE),$E166, MATCH($H$163,INDIRECT("Z13S" &amp;$G$124 &amp; ":Z13S" &amp;$G$125, FALSE),0))*100)</f>
        <v>#N/A</v>
      </c>
      <c r="AC167" s="22" t="e">
        <f ca="1">IF(ISNA($E166),#N/A,INDEX(INDIRECT("Z14S" &amp; $N$124, FALSE):INDIRECT("Z114S" &amp; $N$125, FALSE),$E166, MATCH(AC$163,INDIRECT("Z13S" &amp;$N$124 &amp; ":Z13S" &amp;$N$125, FALSE),0))/INDEX(INDIRECT("Z14S" &amp; $G$124, FALSE):INDIRECT("Z114S" &amp; $G$125, FALSE),$E166, MATCH($H$163,INDIRECT("Z13S" &amp;$G$124 &amp; ":Z13S" &amp;$G$125, FALSE),0))*100)</f>
        <v>#N/A</v>
      </c>
      <c r="AD167" s="22" t="e">
        <f ca="1">IF(ISNA($E166),#N/A,INDEX(INDIRECT("Z14S" &amp; $N$124, FALSE):INDIRECT("Z114S" &amp; $N$125, FALSE),$E166, MATCH(AD$163,INDIRECT("Z13S" &amp;$N$124 &amp; ":Z13S" &amp;$N$125, FALSE),0))/INDEX(INDIRECT("Z14S" &amp; $G$124, FALSE):INDIRECT("Z114S" &amp; $G$125, FALSE),$E166, MATCH($H$163,INDIRECT("Z13S" &amp;$G$124 &amp; ":Z13S" &amp;$G$125, FALSE),0))*100)</f>
        <v>#N/A</v>
      </c>
      <c r="AE167" s="22" t="e">
        <f ca="1">IF(ISNA($E166),#N/A,INDEX(INDIRECT("Z14S" &amp; $N$124, FALSE):INDIRECT("Z114S" &amp; $N$125, FALSE),$E166, MATCH(AE$163,INDIRECT("Z13S" &amp;$N$124 &amp; ":Z13S" &amp;$N$125, FALSE),0))/INDEX(INDIRECT("Z14S" &amp; $G$124, FALSE):INDIRECT("Z114S" &amp; $G$125, FALSE),$E166, MATCH($H$163,INDIRECT("Z13S" &amp;$G$124 &amp; ":Z13S" &amp;$G$125, FALSE),0))*100)</f>
        <v>#N/A</v>
      </c>
      <c r="AF167" s="22">
        <f ca="1">IF(ISNA($E166),#N/A,INDEX(INDIRECT("Z14S" &amp; $N$124, FALSE):INDIRECT("Z114S" &amp; $N$125, FALSE),$E166, MATCH(AF$163,INDIRECT("Z13S" &amp;$N$124 &amp; ":Z13S" &amp;$N$125, FALSE),0))/INDEX(INDIRECT("Z14S" &amp; $G$124, FALSE):INDIRECT("Z114S" &amp; $G$125, FALSE),$E166, MATCH($H$163,INDIRECT("Z13S" &amp;$G$124 &amp; ":Z13S" &amp;$G$125, FALSE),0))*100)</f>
        <v>100.12907925739587</v>
      </c>
      <c r="AG167" s="22">
        <f ca="1">IF(ISNA($E166),#N/A,INDEX(INDIRECT("Z14S" &amp; $N$124, FALSE):INDIRECT("Z114S" &amp; $N$125, FALSE),$E166, MATCH(AG$163,INDIRECT("Z13S" &amp;$N$124 &amp; ":Z13S" &amp;$N$125, FALSE),0))/INDEX(INDIRECT("Z14S" &amp; $G$124, FALSE):INDIRECT("Z114S" &amp; $G$125, FALSE),$E166, MATCH($H$163,INDIRECT("Z13S" &amp;$G$124 &amp; ":Z13S" &amp;$G$125, FALSE),0))*100)</f>
        <v>100.23246703959192</v>
      </c>
      <c r="AH167" s="22">
        <f ca="1">IF(ISNA($E166),#N/A,INDEX(INDIRECT("Z14S" &amp; $N$124, FALSE):INDIRECT("Z114S" &amp; $N$125, FALSE),$E166, MATCH(AH$163,INDIRECT("Z13S" &amp;$N$124 &amp; ":Z13S" &amp;$N$125, FALSE),0))/INDEX(INDIRECT("Z14S" &amp; $G$124, FALSE):INDIRECT("Z114S" &amp; $G$125, FALSE),$E166, MATCH($H$163,INDIRECT("Z13S" &amp;$G$124 &amp; ":Z13S" &amp;$G$125, FALSE),0))*100)</f>
        <v>100.25569319925496</v>
      </c>
      <c r="AI167" s="22">
        <f ca="1">IF(ISNA($E166),#N/A,INDEX(INDIRECT("Z14S" &amp; $N$124, FALSE):INDIRECT("Z114S" &amp; $N$125, FALSE),$E166, MATCH(AI$163,INDIRECT("Z13S" &amp;$N$124 &amp; ":Z13S" &amp;$N$125, FALSE),0))/INDEX(INDIRECT("Z14S" &amp; $G$124, FALSE):INDIRECT("Z114S" &amp; $G$125, FALSE),$E166, MATCH($H$163,INDIRECT("Z13S" &amp;$G$124 &amp; ":Z13S" &amp;$G$125, FALSE),0))*100)</f>
        <v>100.27072385051193</v>
      </c>
      <c r="AJ167" s="22">
        <f ca="1">IF(ISNA($E166),#N/A,INDEX(INDIRECT("Z14S" &amp; $N$124, FALSE):INDIRECT("Z114S" &amp; $N$125, FALSE),$E166, MATCH(AJ$163,INDIRECT("Z13S" &amp;$N$124 &amp; ":Z13S" &amp;$N$125, FALSE),0))/INDEX(INDIRECT("Z14S" &amp; $G$124, FALSE):INDIRECT("Z114S" &amp; $G$125, FALSE),$E166, MATCH($H$163,INDIRECT("Z13S" &amp;$G$124 &amp; ":Z13S" &amp;$G$125, FALSE),0))*100)</f>
        <v>100.2782308473717</v>
      </c>
      <c r="AK167" s="22">
        <f ca="1">IF(ISNA($E166),#N/A,INDEX(INDIRECT("Z14S" &amp; $N$124, FALSE):INDIRECT("Z114S" &amp; $N$125, FALSE),$E166, MATCH(AK$163,INDIRECT("Z13S" &amp;$N$124 &amp; ":Z13S" &amp;$N$125, FALSE),0))/INDEX(INDIRECT("Z14S" &amp; $G$124, FALSE):INDIRECT("Z114S" &amp; $G$125, FALSE),$E166, MATCH($H$163,INDIRECT("Z13S" &amp;$G$124 &amp; ":Z13S" &amp;$G$125, FALSE),0))*100)</f>
        <v>100.27705926724049</v>
      </c>
      <c r="AL167" s="22">
        <f ca="1">IF(ISNA($E166),#N/A,INDEX(INDIRECT("Z14S" &amp; $N$124, FALSE):INDIRECT("Z114S" &amp; $N$125, FALSE),$E166, MATCH(AL$163,INDIRECT("Z13S" &amp;$N$124 &amp; ":Z13S" &amp;$N$125, FALSE),0))/INDEX(INDIRECT("Z14S" &amp; $G$124, FALSE):INDIRECT("Z114S" &amp; $G$125, FALSE),$E166, MATCH($H$163,INDIRECT("Z13S" &amp;$G$124 &amp; ":Z13S" &amp;$G$125, FALSE),0))*100)</f>
        <v>100.26791427920199</v>
      </c>
      <c r="AM167" s="22">
        <f ca="1">IF(ISNA($E166),#N/A,INDEX(INDIRECT("Z14S" &amp; $N$124, FALSE):INDIRECT("Z114S" &amp; $N$125, FALSE),$E166, MATCH(AM$163,INDIRECT("Z13S" &amp;$N$124 &amp; ":Z13S" &amp;$N$125, FALSE),0))/INDEX(INDIRECT("Z14S" &amp; $G$124, FALSE):INDIRECT("Z114S" &amp; $G$125, FALSE),$E166, MATCH($H$163,INDIRECT("Z13S" &amp;$G$124 &amp; ":Z13S" &amp;$G$125, FALSE),0))*100)</f>
        <v>100.25348885180428</v>
      </c>
      <c r="AN167" s="22">
        <f ca="1">IF(ISNA($E166),#N/A,INDEX(INDIRECT("Z14S" &amp; $N$124, FALSE):INDIRECT("Z114S" &amp; $N$125, FALSE),$E166, MATCH(AN$163,INDIRECT("Z13S" &amp;$N$124 &amp; ":Z13S" &amp;$N$125, FALSE),0))/INDEX(INDIRECT("Z14S" &amp; $G$124, FALSE):INDIRECT("Z114S" &amp; $G$125, FALSE),$E166, MATCH($H$163,INDIRECT("Z13S" &amp;$G$124 &amp; ":Z13S" &amp;$G$125, FALSE),0))*100)</f>
        <v>100.23346093932408</v>
      </c>
      <c r="AO167" s="22">
        <f ca="1">IF(ISNA($E166),#N/A,INDEX(INDIRECT("Z14S" &amp; $N$124, FALSE):INDIRECT("Z114S" &amp; $N$125, FALSE),$E166, MATCH(AO$163,INDIRECT("Z13S" &amp;$N$124 &amp; ":Z13S" &amp;$N$125, FALSE),0))/INDEX(INDIRECT("Z14S" &amp; $G$124, FALSE):INDIRECT("Z114S" &amp; $G$125, FALSE),$E166, MATCH($H$163,INDIRECT("Z13S" &amp;$G$124 &amp; ":Z13S" &amp;$G$125, FALSE),0))*100)</f>
        <v>100.20902433194252</v>
      </c>
      <c r="AP167" s="22">
        <f ca="1">IF(ISNA($E166),#N/A,INDEX(INDIRECT("Z14S" &amp; $N$124, FALSE):INDIRECT("Z114S" &amp; $N$125, FALSE),$E166, MATCH(AP$163,INDIRECT("Z13S" &amp;$N$124 &amp; ":Z13S" &amp;$N$125, FALSE),0))/INDEX(INDIRECT("Z14S" &amp; $G$124, FALSE):INDIRECT("Z114S" &amp; $G$125, FALSE),$E166, MATCH($H$163,INDIRECT("Z13S" &amp;$G$124 &amp; ":Z13S" &amp;$G$125, FALSE),0))*100)</f>
        <v>100.18128953215364</v>
      </c>
      <c r="AQ167" s="22">
        <f ca="1">IF(ISNA($E166),#N/A,INDEX(INDIRECT("Z14S" &amp; $N$124, FALSE):INDIRECT("Z114S" &amp; $N$125, FALSE),$E166, MATCH(AQ$163,INDIRECT("Z13S" &amp;$N$124 &amp; ":Z13S" &amp;$N$125, FALSE),0))/INDEX(INDIRECT("Z14S" &amp; $G$124, FALSE):INDIRECT("Z114S" &amp; $G$125, FALSE),$E166, MATCH($H$163,INDIRECT("Z13S" &amp;$G$124 &amp; ":Z13S" &amp;$G$125, FALSE),0))*100)</f>
        <v>100.06421480671844</v>
      </c>
      <c r="AR167" s="22">
        <f ca="1">IF(ISNA($E166),#N/A,INDEX(INDIRECT("Z14S" &amp; $N$124, FALSE):INDIRECT("Z114S" &amp; $N$125, FALSE),$E166, MATCH(AR$163,INDIRECT("Z13S" &amp;$N$124 &amp; ":Z13S" &amp;$N$125, FALSE),0))/INDEX(INDIRECT("Z14S" &amp; $G$124, FALSE):INDIRECT("Z114S" &amp; $G$125, FALSE),$E166, MATCH($H$163,INDIRECT("Z13S" &amp;$G$124 &amp; ":Z13S" &amp;$G$125, FALSE),0))*100)</f>
        <v>99.942775806481606</v>
      </c>
      <c r="AS167" s="22">
        <f ca="1">IF(ISNA($E166),#N/A,INDEX(INDIRECT("Z14S" &amp; $N$124, FALSE):INDIRECT("Z114S" &amp; $N$125, FALSE),$E166, MATCH(AS$163,INDIRECT("Z13S" &amp;$N$124 &amp; ":Z13S" &amp;$N$125, FALSE),0))/INDEX(INDIRECT("Z14S" &amp; $G$124, FALSE):INDIRECT("Z114S" &amp; $G$125, FALSE),$E166, MATCH($H$163,INDIRECT("Z13S" &amp;$G$124 &amp; ":Z13S" &amp;$G$125, FALSE),0))*100)</f>
        <v>99.815151307352949</v>
      </c>
      <c r="AT167" s="22">
        <f ca="1">IF(ISNA($E166),#N/A,INDEX(INDIRECT("Z14S" &amp; $N$124, FALSE):INDIRECT("Z114S" &amp; $N$125, FALSE),$E166, MATCH(AT$163,INDIRECT("Z13S" &amp;$N$124 &amp; ":Z13S" &amp;$N$125, FALSE),0))/INDEX(INDIRECT("Z14S" &amp; $G$124, FALSE):INDIRECT("Z114S" &amp; $G$125, FALSE),$E166, MATCH($H$163,INDIRECT("Z13S" &amp;$G$124 &amp; ":Z13S" &amp;$G$125, FALSE),0))*100)</f>
        <v>99.680230806838367</v>
      </c>
      <c r="AU167" s="22">
        <f ca="1">IF(ISNA($E166),#N/A,INDEX(INDIRECT("Z14S" &amp; $N$124, FALSE):INDIRECT("Z114S" &amp; $N$125, FALSE),$E166, MATCH(AU$163,INDIRECT("Z13S" &amp;$N$124 &amp; ":Z13S" &amp;$N$125, FALSE),0))/INDEX(INDIRECT("Z14S" &amp; $G$124, FALSE):INDIRECT("Z114S" &amp; $G$125, FALSE),$E166, MATCH($H$163,INDIRECT("Z13S" &amp;$G$124 &amp; ":Z13S" &amp;$G$125, FALSE),0))*100)</f>
        <v>99.537181428067342</v>
      </c>
      <c r="AV167" s="22">
        <f ca="1">IF(ISNA($E166),#N/A,INDEX(INDIRECT("Z14S" &amp; $N$124, FALSE):INDIRECT("Z114S" &amp; $N$125, FALSE),$E166, MATCH(AV$163,INDIRECT("Z13S" &amp;$N$124 &amp; ":Z13S" &amp;$N$125, FALSE),0))/INDEX(INDIRECT("Z14S" &amp; $G$124, FALSE):INDIRECT("Z114S" &amp; $G$125, FALSE),$E166, MATCH($H$163,INDIRECT("Z13S" &amp;$G$124 &amp; ":Z13S" &amp;$G$125, FALSE),0))*100)</f>
        <v>99.384609490409844</v>
      </c>
      <c r="AW167" s="22">
        <f ca="1">IF(ISNA($E166),#N/A,INDEX(INDIRECT("Z14S" &amp; $N$124, FALSE):INDIRECT("Z114S" &amp; $N$125, FALSE),$E166, MATCH(AW$163,INDIRECT("Z13S" &amp;$N$124 &amp; ":Z13S" &amp;$N$125, FALSE),0))/INDEX(INDIRECT("Z14S" &amp; $G$124, FALSE):INDIRECT("Z114S" &amp; $G$125, FALSE),$E166, MATCH($H$163,INDIRECT("Z13S" &amp;$G$124 &amp; ":Z13S" &amp;$G$125, FALSE),0))*100)</f>
        <v>99.222648254165151</v>
      </c>
      <c r="AX167" s="22">
        <f ca="1">IF(ISNA($E166),#N/A,INDEX(INDIRECT("Z14S" &amp; $N$124, FALSE):INDIRECT("Z114S" &amp; $N$125, FALSE),$E166, MATCH(AX$163,INDIRECT("Z13S" &amp;$N$124 &amp; ":Z13S" &amp;$N$125, FALSE),0))/INDEX(INDIRECT("Z14S" &amp; $G$124, FALSE):INDIRECT("Z114S" &amp; $G$125, FALSE),$E166, MATCH($H$163,INDIRECT("Z13S" &amp;$G$124 &amp; ":Z13S" &amp;$G$125, FALSE),0))*100)</f>
        <v>99.050559235174717</v>
      </c>
      <c r="AY167" s="22">
        <f ca="1">IF(ISNA($E166),#N/A,INDEX(INDIRECT("Z14S" &amp; $N$124, FALSE):INDIRECT("Z114S" &amp; $N$125, FALSE),$E166, MATCH(AY$163,INDIRECT("Z13S" &amp;$N$124 &amp; ":Z13S" &amp;$N$125, FALSE),0))/INDEX(INDIRECT("Z14S" &amp; $G$124, FALSE):INDIRECT("Z114S" &amp; $G$125, FALSE),$E166, MATCH($H$163,INDIRECT("Z13S" &amp;$G$124 &amp; ":Z13S" &amp;$G$125, FALSE),0))*100)</f>
        <v>98.869203072871443</v>
      </c>
      <c r="AZ167" s="22">
        <f ca="1">IF(ISNA($E166),#N/A,INDEX(INDIRECT("Z14S" &amp; $N$124, FALSE):INDIRECT("Z114S" &amp; $N$125, FALSE),$E166, MATCH(AZ$163,INDIRECT("Z13S" &amp;$N$124 &amp; ":Z13S" &amp;$N$125, FALSE),0))/INDEX(INDIRECT("Z14S" &amp; $G$124, FALSE):INDIRECT("Z114S" &amp; $G$125, FALSE),$E166, MATCH($H$163,INDIRECT("Z13S" &amp;$G$124 &amp; ":Z13S" &amp;$G$125, FALSE),0))*100)</f>
        <v>98.679190543627058</v>
      </c>
      <c r="BA167" s="22">
        <f ca="1">IF(ISNA($E166),#N/A,INDEX(INDIRECT("Z14S" &amp; $N$124, FALSE):INDIRECT("Z114S" &amp; $N$125, FALSE),$E166, MATCH(BA$163,INDIRECT("Z13S" &amp;$N$124 &amp; ":Z13S" &amp;$N$125, FALSE),0))/INDEX(INDIRECT("Z14S" &amp; $G$124, FALSE):INDIRECT("Z114S" &amp; $G$125, FALSE),$E166, MATCH($H$163,INDIRECT("Z13S" &amp;$G$124 &amp; ":Z13S" &amp;$G$125, FALSE),0))*100)</f>
        <v>98.480077446443943</v>
      </c>
      <c r="BB167" s="22">
        <f ca="1">IF(ISNA($E166),#N/A,INDEX(INDIRECT("Z14S" &amp; $N$124, FALSE):INDIRECT("Z114S" &amp; $N$125, FALSE),$E166, MATCH(BB$163,INDIRECT("Z13S" &amp;$N$124 &amp; ":Z13S" &amp;$N$125, FALSE),0))/INDEX(INDIRECT("Z14S" &amp; $G$124, FALSE):INDIRECT("Z114S" &amp; $G$125, FALSE),$E166, MATCH($H$163,INDIRECT("Z13S" &amp;$G$124 &amp; ":Z13S" &amp;$G$125, FALSE),0))*100)</f>
        <v>98.275278576491274</v>
      </c>
      <c r="BC167" s="22">
        <f ca="1">IF(ISNA($E166),#N/A,INDEX(INDIRECT("Z14S" &amp; $N$124, FALSE):INDIRECT("Z114S" &amp; $N$125, FALSE),$E166, MATCH(BC$163,INDIRECT("Z13S" &amp;$N$124 &amp; ":Z13S" &amp;$N$125, FALSE),0))/INDEX(INDIRECT("Z14S" &amp; $G$124, FALSE):INDIRECT("Z114S" &amp; $G$125, FALSE),$E166, MATCH($H$163,INDIRECT("Z13S" &amp;$G$124 &amp; ":Z13S" &amp;$G$125, FALSE),0))*100)</f>
        <v>98.064749513669312</v>
      </c>
      <c r="BD167" s="22">
        <f ca="1">IF(ISNA($E166),#N/A,INDEX(INDIRECT("Z14S" &amp; $N$124, FALSE):INDIRECT("Z114S" &amp; $N$125, FALSE),$E166, MATCH(BD$163,INDIRECT("Z13S" &amp;$N$124 &amp; ":Z13S" &amp;$N$125, FALSE),0))/INDEX(INDIRECT("Z14S" &amp; $G$124, FALSE):INDIRECT("Z114S" &amp; $G$125, FALSE),$E166, MATCH($H$163,INDIRECT("Z13S" &amp;$G$124 &amp; ":Z13S" &amp;$G$125, FALSE),0))*100)</f>
        <v>97.849162111986956</v>
      </c>
      <c r="BE167" s="22">
        <f ca="1">IF(ISNA($E166),#N/A,INDEX(INDIRECT("Z14S" &amp; $N$124, FALSE):INDIRECT("Z114S" &amp; $N$125, FALSE),$E166, MATCH(BE$163,INDIRECT("Z13S" &amp;$N$124 &amp; ":Z13S" &amp;$N$125, FALSE),0))/INDEX(INDIRECT("Z14S" &amp; $G$124, FALSE):INDIRECT("Z114S" &amp; $G$125, FALSE),$E166, MATCH($H$163,INDIRECT("Z13S" &amp;$G$124 &amp; ":Z13S" &amp;$G$125, FALSE),0))*100)</f>
        <v>97.629249303090276</v>
      </c>
      <c r="BI167" s="22"/>
    </row>
    <row r="168" spans="2:61" x14ac:dyDescent="0.35">
      <c r="D168" s="9" t="s">
        <v>284</v>
      </c>
      <c r="E168" s="1">
        <f>MATCH(F168,$E$14:$E$114, FALSE)</f>
        <v>99</v>
      </c>
      <c r="F168" s="1">
        <f>IF(OR(AND(F$164&gt;5554000,F$164&lt;5558000),AND(F$164&gt;5558000,F$164&lt;5562000),AND(F$164&gt;5562000,F$164&lt;5566000),AND(F$164&gt;5566000,F$164&lt;5570000),AND(F$164&gt;5570000,F$164&lt;5700000)),VALUE(LEFT(F$164,4)&amp;"000"),IF(OR($164:$164=5515000,F$164=5554000,F$164=5558000,F$164=5566000,F$164=5570000,F$164=5501001,F$164=5501002,F$164=5501003,F$164=5501011,F$164=5501012),17400511,IF(OR($164:$164=5512000,F$164=5513000,F$164=5562000,F$164=5502004,F$164=5502005),17400509,IF(OR(F$164=5500000,F$164=5700000,F$164=5900000),5005300,IF(OR(F$164=5100000,F$164=5300000),5005200,IF(F$164=5005200,5005300,IF(F$164=5005300,5005200,IF(OR(F$164=17400509,F$164=17400511),5500000,IF(F$164=5000000,5005200,IF(F$164=5005000,5005300,0))))))))))</f>
        <v>5005300</v>
      </c>
      <c r="G168" s="1" t="str">
        <f>IF(ISNA($F168),"",TRIM(TEXT(INDEX($C$14:$C$114,$E168),"@")))</f>
        <v>Westfalen-Lippe</v>
      </c>
      <c r="H168" s="22">
        <f ca="1">IF(ISNA($E168),#N/A,INDEX(INDIRECT("Z14S" &amp; $G$124, FALSE):INDIRECT("Z114S" &amp; $G$125, FALSE),$E168, MATCH(H$163,INDIRECT("Z13S" &amp;$G$124 &amp; ":Z13S" &amp;$G$125, FALSE),0))/INDEX(INDIRECT("Z14S" &amp; $G$124, FALSE):INDIRECT("Z114S" &amp; $G$125, FALSE),$E168, MATCH($H$163,INDIRECT("Z13S" &amp;$G$124 &amp; ":Z13S" &amp;$G$125, FALSE),0))*100)</f>
        <v>100</v>
      </c>
      <c r="I168" s="22">
        <f ca="1">IF(ISNA($E168),#N/A,INDEX(INDIRECT("Z14S" &amp; $G$124, FALSE):INDIRECT("Z114S" &amp; $G$125, FALSE),$E168, MATCH(I$163,INDIRECT("Z13S" &amp;$G$124 &amp; ":Z13S" &amp;$G$125, FALSE),0))/INDEX(INDIRECT("Z14S" &amp; $G$124, FALSE):INDIRECT("Z114S" &amp; $G$125, FALSE),$E168, MATCH($H$163,INDIRECT("Z13S" &amp;$G$124 &amp; ":Z13S" &amp;$G$125, FALSE),0))*100)</f>
        <v>100.15118008024547</v>
      </c>
      <c r="J168" s="22">
        <f ca="1">IF(ISNA($E168),#N/A,INDEX(INDIRECT("Z14S" &amp; $G$124, FALSE):INDIRECT("Z114S" &amp; $G$125, FALSE),$E168, MATCH(J$163,INDIRECT("Z13S" &amp;$G$124 &amp; ":Z13S" &amp;$G$125, FALSE),0))/INDEX(INDIRECT("Z14S" &amp; $G$124, FALSE):INDIRECT("Z114S" &amp; $G$125, FALSE),$E168, MATCH($H$163,INDIRECT("Z13S" &amp;$G$124 &amp; ":Z13S" &amp;$G$125, FALSE),0))*100)</f>
        <v>100.2555581779561</v>
      </c>
      <c r="K168" s="22">
        <f ca="1">IF(ISNA($E168),#N/A,INDEX(INDIRECT("Z14S" &amp; $G$124, FALSE):INDIRECT("Z114S" &amp; $G$125, FALSE),$E168, MATCH(K$163,INDIRECT("Z13S" &amp;$G$124 &amp; ":Z13S" &amp;$G$125, FALSE),0))/INDEX(INDIRECT("Z14S" &amp; $G$124, FALSE):INDIRECT("Z114S" &amp; $G$125, FALSE),$E168, MATCH($H$163,INDIRECT("Z13S" &amp;$G$124 &amp; ":Z13S" &amp;$G$125, FALSE),0))*100)</f>
        <v>100.12020297380222</v>
      </c>
      <c r="L168" s="22">
        <f ca="1">IF(ISNA($E168),#N/A,INDEX(INDIRECT("Z14S" &amp; $G$124, FALSE):INDIRECT("Z114S" &amp; $G$125, FALSE),$E168, MATCH(L$163,INDIRECT("Z13S" &amp;$G$124 &amp; ":Z13S" &amp;$G$125, FALSE),0))/INDEX(INDIRECT("Z14S" &amp; $G$124, FALSE):INDIRECT("Z114S" &amp; $G$125, FALSE),$E168, MATCH($H$163,INDIRECT("Z13S" &amp;$G$124 &amp; ":Z13S" &amp;$G$125, FALSE),0))*100)</f>
        <v>99.99645975926363</v>
      </c>
      <c r="M168" s="22">
        <f ca="1">IF(ISNA($E168),#N/A,INDEX(INDIRECT("Z14S" &amp; $G$124, FALSE):INDIRECT("Z114S" &amp; $G$125, FALSE),$E168, MATCH(M$163,INDIRECT("Z13S" &amp;$G$124 &amp; ":Z13S" &amp;$G$125, FALSE),0))/INDEX(INDIRECT("Z14S" &amp; $G$124, FALSE):INDIRECT("Z114S" &amp; $G$125, FALSE),$E168, MATCH($H$163,INDIRECT("Z13S" &amp;$G$124 &amp; ":Z13S" &amp;$G$125, FALSE),0))*100)</f>
        <v>99.750236016049087</v>
      </c>
      <c r="N168" s="22">
        <f ca="1">IF(ISNA($E168),#N/A,INDEX(INDIRECT("Z14S" &amp; $G$124, FALSE):INDIRECT("Z114S" &amp; $G$125, FALSE),$E168, MATCH(N$163,INDIRECT("Z13S" &amp;$G$124 &amp; ":Z13S" &amp;$G$125, FALSE),0))/INDEX(INDIRECT("Z14S" &amp; $G$124, FALSE):INDIRECT("Z114S" &amp; $G$125, FALSE),$E168, MATCH($H$163,INDIRECT("Z13S" &amp;$G$124 &amp; ":Z13S" &amp;$G$125, FALSE),0))*100)</f>
        <v>99.444736842105257</v>
      </c>
      <c r="O168" s="22">
        <f ca="1">IF(ISNA($E168),#N/A,INDEX(INDIRECT("Z14S" &amp; $G$124, FALSE):INDIRECT("Z114S" &amp; $G$125, FALSE),$E168, MATCH(O$163,INDIRECT("Z13S" &amp;$G$124 &amp; ":Z13S" &amp;$G$125, FALSE),0))/INDEX(INDIRECT("Z14S" &amp; $G$124, FALSE):INDIRECT("Z114S" &amp; $G$125, FALSE),$E168, MATCH($H$163,INDIRECT("Z13S" &amp;$G$124 &amp; ":Z13S" &amp;$G$125, FALSE),0))*100)</f>
        <v>99.094536228463539</v>
      </c>
      <c r="P168" s="22">
        <f ca="1">IF(ISNA($E168),#N/A,INDEX(INDIRECT("Z14S" &amp; $G$124, FALSE):INDIRECT("Z114S" &amp; $G$125, FALSE),$E168, MATCH(P$163,INDIRECT("Z13S" &amp;$G$124 &amp; ":Z13S" &amp;$G$125, FALSE),0))/INDEX(INDIRECT("Z14S" &amp; $G$124, FALSE):INDIRECT("Z114S" &amp; $G$125, FALSE),$E168, MATCH($H$163,INDIRECT("Z13S" &amp;$G$124 &amp; ":Z13S" &amp;$G$125, FALSE),0))*100)</f>
        <v>98.60456691054992</v>
      </c>
      <c r="Q168" s="22">
        <f ca="1">IF(ISNA($E168),#N/A,INDEX(INDIRECT("Z14S" &amp; $G$124, FALSE):INDIRECT("Z114S" &amp; $G$125, FALSE),$E168, MATCH(Q$163,INDIRECT("Z13S" &amp;$G$124 &amp; ":Z13S" &amp;$G$125, FALSE),0))/INDEX(INDIRECT("Z14S" &amp; $G$124, FALSE):INDIRECT("Z114S" &amp; $G$125, FALSE),$E168, MATCH($H$163,INDIRECT("Z13S" &amp;$G$124 &amp; ":Z13S" &amp;$G$125, FALSE),0))*100)</f>
        <v>98.145857918338436</v>
      </c>
      <c r="R168" s="22">
        <f ca="1">IF(ISNA($E168),#N/A,INDEX(INDIRECT("Z14S" &amp; $G$124, FALSE):INDIRECT("Z114S" &amp; $G$125, FALSE),$E168, MATCH(R$163,INDIRECT("Z13S" &amp;$G$124 &amp; ":Z13S" &amp;$G$125, FALSE),0))/INDEX(INDIRECT("Z14S" &amp; $G$124, FALSE):INDIRECT("Z114S" &amp; $G$125, FALSE),$E168, MATCH($H$163,INDIRECT("Z13S" &amp;$G$124 &amp; ":Z13S" &amp;$G$125, FALSE),0))*100)</f>
        <v>97.836027849893796</v>
      </c>
      <c r="S168" s="22">
        <f ca="1">IF(ISNA($E168),#N/A,INDEX(INDIRECT("Z14S" &amp; $G$124, FALSE):INDIRECT("Z114S" &amp; $G$125, FALSE),$E168, MATCH(S$163,INDIRECT("Z13S" &amp;$G$124 &amp; ":Z13S" &amp;$G$125, FALSE),0))/INDEX(INDIRECT("Z14S" &amp; $G$124, FALSE):INDIRECT("Z114S" &amp; $G$125, FALSE),$E168, MATCH($H$163,INDIRECT("Z13S" &amp;$G$124 &amp; ":Z13S" &amp;$G$125, FALSE),0))*100)</f>
        <v>96.398052867594998</v>
      </c>
      <c r="T168" s="22">
        <f ca="1">IF(ISNA($E168),#N/A,INDEX(INDIRECT("Z14S" &amp; $G$124, FALSE):INDIRECT("Z114S" &amp; $G$125, FALSE),$E168, MATCH(T$163,INDIRECT("Z13S" &amp;$G$124 &amp; ":Z13S" &amp;$G$125, FALSE),0))/INDEX(INDIRECT("Z14S" &amp; $G$124, FALSE):INDIRECT("Z114S" &amp; $G$125, FALSE),$E168, MATCH($H$163,INDIRECT("Z13S" &amp;$G$124 &amp; ":Z13S" &amp;$G$125, FALSE),0))*100)</f>
        <v>96.263346707576119</v>
      </c>
      <c r="U168" s="22">
        <f ca="1">IF(ISNA($E168),#N/A,INDEX(INDIRECT("Z14S" &amp; $G$124, FALSE):INDIRECT("Z114S" &amp; $G$125, FALSE),$E168, MATCH(U$163,INDIRECT("Z13S" &amp;$G$124 &amp; ":Z13S" &amp;$G$125, FALSE),0))/INDEX(INDIRECT("Z14S" &amp; $G$124, FALSE):INDIRECT("Z114S" &amp; $G$125, FALSE),$E168, MATCH($H$163,INDIRECT("Z13S" &amp;$G$124 &amp; ":Z13S" &amp;$G$125, FALSE),0))*100)</f>
        <v>96.177637479348604</v>
      </c>
      <c r="V168" s="22">
        <f ca="1">IF(ISNA($E168),#N/A,INDEX(INDIRECT("Z14S" &amp; $G$124, FALSE):INDIRECT("Z114S" &amp; $G$125, FALSE),$E168, MATCH(V$163,INDIRECT("Z13S" &amp;$G$124 &amp; ":Z13S" &amp;$G$125, FALSE),0))/INDEX(INDIRECT("Z14S" &amp; $G$124, FALSE):INDIRECT("Z114S" &amp; $G$125, FALSE),$E168, MATCH($H$163,INDIRECT("Z13S" &amp;$G$124 &amp; ":Z13S" &amp;$G$125, FALSE),0))*100)</f>
        <v>96.389945716308716</v>
      </c>
      <c r="W168" s="22">
        <f ca="1">IF(ISNA($E168),#N/A,INDEX(INDIRECT("Z14S" &amp; $G$124, FALSE):INDIRECT("Z114S" &amp; $G$125, FALSE),$E168, MATCH(W$163,INDIRECT("Z13S" &amp;$G$124 &amp; ":Z13S" &amp;$G$125, FALSE),0))/INDEX(INDIRECT("Z14S" &amp; $G$124, FALSE):INDIRECT("Z114S" &amp; $G$125, FALSE),$E168, MATCH($H$163,INDIRECT("Z13S" &amp;$G$124 &amp; ":Z13S" &amp;$G$125, FALSE),0))*100)</f>
        <v>97.586995515695065</v>
      </c>
      <c r="X168" s="22">
        <f ca="1">IF(ISNA($E168),#N/A,INDEX(INDIRECT("Z14S" &amp; $G$124, FALSE):INDIRECT("Z114S" &amp; $G$125, FALSE),$E168, MATCH(X$163,INDIRECT("Z13S" &amp;$G$124 &amp; ":Z13S" &amp;$G$125, FALSE),0))/INDEX(INDIRECT("Z14S" &amp; $G$124, FALSE):INDIRECT("Z114S" &amp; $G$125, FALSE),$E168, MATCH($H$163,INDIRECT("Z13S" &amp;$G$124 &amp; ":Z13S" &amp;$G$125, FALSE),0))*100)</f>
        <v>97.473377389662502</v>
      </c>
      <c r="Y168" s="22">
        <f ca="1">IF(ISNA($E168),#N/A,INDEX(INDIRECT("Z14S" &amp; $G$124, FALSE):INDIRECT("Z114S" &amp; $G$125, FALSE),$E168, MATCH(Y$163,INDIRECT("Z13S" &amp;$G$124 &amp; ":Z13S" &amp;$G$125, FALSE),0))/INDEX(INDIRECT("Z14S" &amp; $G$124, FALSE):INDIRECT("Z114S" &amp; $G$125, FALSE),$E168, MATCH($H$163,INDIRECT("Z13S" &amp;$G$124 &amp; ":Z13S" &amp;$G$125, FALSE),0))*100)</f>
        <v>97.463842341279204</v>
      </c>
      <c r="Z168" s="22">
        <f ca="1">IF(ISNA($E168),#N/A,INDEX(INDIRECT("Z14S" &amp; $G$124, FALSE):INDIRECT("Z114S" &amp; $G$125, FALSE),$E168, MATCH(Z$163,INDIRECT("Z13S" &amp;$G$124 &amp; ":Z13S" &amp;$G$125, FALSE),0))/INDEX(INDIRECT("Z14S" &amp; $G$124, FALSE):INDIRECT("Z114S" &amp; $G$125, FALSE),$E168, MATCH($H$163,INDIRECT("Z13S" &amp;$G$124 &amp; ":Z13S" &amp;$G$125, FALSE),0))*100)</f>
        <v>97.491456219022893</v>
      </c>
      <c r="AA168" s="22">
        <f ca="1">IF(ISNA($E168),#N/A,INDEX(INDIRECT("Z14S" &amp; $G$124, FALSE):INDIRECT("Z114S" &amp; $G$125, FALSE),$E168, MATCH(AA$163,INDIRECT("Z13S" &amp;$G$124 &amp; ":Z13S" &amp;$G$125, FALSE),0))/INDEX(INDIRECT("Z14S" &amp; $G$124, FALSE):INDIRECT("Z114S" &amp; $G$125, FALSE),$E168, MATCH($H$163,INDIRECT("Z13S" &amp;$G$124 &amp; ":Z13S" &amp;$G$125, FALSE),0))*100)</f>
        <v>97.485449610573511</v>
      </c>
      <c r="AB168" s="22">
        <f ca="1">IF(ISNA($E168),#N/A,INDEX(INDIRECT("Z14S" &amp; $G$124, FALSE):INDIRECT("Z114S" &amp; $G$125, FALSE),$E168, MATCH(AB$163,INDIRECT("Z13S" &amp;$G$124 &amp; ":Z13S" &amp;$G$125, FALSE),0))/INDEX(INDIRECT("Z14S" &amp; $G$124, FALSE):INDIRECT("Z114S" &amp; $G$125, FALSE),$E168, MATCH($H$163,INDIRECT("Z13S" &amp;$G$124 &amp; ":Z13S" &amp;$G$125, FALSE),0))*100)</f>
        <v>97.356030210054286</v>
      </c>
      <c r="AC168" s="22">
        <f ca="1">IF(ISNA($E168),#N/A,INDEX(INDIRECT("Z14S" &amp; $G$124, FALSE):INDIRECT("Z114S" &amp; $G$125, FALSE),$E168, MATCH(AC$163,INDIRECT("Z13S" &amp;$G$124 &amp; ":Z13S" &amp;$G$125, FALSE),0))/INDEX(INDIRECT("Z14S" &amp; $G$124, FALSE):INDIRECT("Z114S" &amp; $G$125, FALSE),$E168, MATCH($H$163,INDIRECT("Z13S" &amp;$G$124 &amp; ":Z13S" &amp;$G$125, FALSE),0))*100)</f>
        <v>97.403304224687275</v>
      </c>
      <c r="AD168" s="22">
        <f ca="1">IF(ISNA($E168),#N/A,INDEX(INDIRECT("Z14S" &amp; $G$124, FALSE):INDIRECT("Z114S" &amp; $G$125, FALSE),$E168, MATCH(AD$163,INDIRECT("Z13S" &amp;$G$124 &amp; ":Z13S" &amp;$G$125, FALSE),0))/INDEX(INDIRECT("Z14S" &amp; $G$124, FALSE):INDIRECT("Z114S" &amp; $G$125, FALSE),$E168, MATCH($H$163,INDIRECT("Z13S" &amp;$G$124 &amp; ":Z13S" &amp;$G$125, FALSE),0))*100)</f>
        <v>97.716049091338206</v>
      </c>
      <c r="AE168" s="22">
        <f ca="1">IF(ISNA($E168),#N/A,INDEX(INDIRECT("Z14S" &amp; $G$124, FALSE):INDIRECT("Z114S" &amp; $G$125, FALSE),$E168, MATCH(AE$163,INDIRECT("Z13S" &amp;$G$124 &amp; ":Z13S" &amp;$G$125, FALSE),0))/INDEX(INDIRECT("Z14S" &amp; $G$124, FALSE):INDIRECT("Z114S" &amp; $G$125, FALSE),$E168, MATCH($H$163,INDIRECT("Z13S" &amp;$G$124 &amp; ":Z13S" &amp;$G$125, FALSE),0))*100)</f>
        <v>97.952478168515455</v>
      </c>
      <c r="AF168" s="22">
        <f ca="1">IF(ISNA($E168),#N/A,INDEX(INDIRECT("Z14S" &amp; $G$124, FALSE):INDIRECT("Z114S" &amp; $G$125, FALSE),$E168, MATCH(AF$163,INDIRECT("Z13S" &amp;$G$124 &amp; ":Z13S" &amp;$G$125, FALSE),0))/INDEX(INDIRECT("Z14S" &amp; $G$124, FALSE):INDIRECT("Z114S" &amp; $G$125, FALSE),$E168, MATCH($H$163,INDIRECT("Z13S" &amp;$G$124 &amp; ":Z13S" &amp;$G$125, FALSE),0))*100)</f>
        <v>97.99142081661553</v>
      </c>
      <c r="AG168" s="22" t="e">
        <f ca="1">IF(ISNA($E168),#N/A,INDEX(INDIRECT("Z14S" &amp; $G$124, FALSE):INDIRECT("Z114S" &amp; $G$125, FALSE),$E168, MATCH(AG$163,INDIRECT("Z13S" &amp;$G$124 &amp; ":Z13S" &amp;$G$125, FALSE),0))/INDEX(INDIRECT("Z14S" &amp; $G$124, FALSE):INDIRECT("Z114S" &amp; $G$125, FALSE),$E168, MATCH($H$163,INDIRECT("Z13S" &amp;$G$124 &amp; ":Z13S" &amp;$G$125, FALSE),0))*100)</f>
        <v>#N/A</v>
      </c>
      <c r="AH168" s="22" t="e">
        <f ca="1">IF(ISNA($E168),#N/A,INDEX(INDIRECT("Z14S" &amp; $G$124, FALSE):INDIRECT("Z114S" &amp; $G$125, FALSE),$E168, MATCH(AH$163,INDIRECT("Z13S" &amp;$G$124 &amp; ":Z13S" &amp;$G$125, FALSE),0))/INDEX(INDIRECT("Z14S" &amp; $G$124, FALSE):INDIRECT("Z114S" &amp; $G$125, FALSE),$E168, MATCH($H$163,INDIRECT("Z13S" &amp;$G$124 &amp; ":Z13S" &amp;$G$125, FALSE),0))*100)</f>
        <v>#N/A</v>
      </c>
      <c r="AI168" s="22" t="e">
        <f ca="1">IF(ISNA($E168),#N/A,INDEX(INDIRECT("Z14S" &amp; $G$124, FALSE):INDIRECT("Z114S" &amp; $G$125, FALSE),$E168, MATCH(AI$163,INDIRECT("Z13S" &amp;$G$124 &amp; ":Z13S" &amp;$G$125, FALSE),0))/INDEX(INDIRECT("Z14S" &amp; $G$124, FALSE):INDIRECT("Z114S" &amp; $G$125, FALSE),$E168, MATCH($H$163,INDIRECT("Z13S" &amp;$G$124 &amp; ":Z13S" &amp;$G$125, FALSE),0))*100)</f>
        <v>#N/A</v>
      </c>
      <c r="AJ168" s="22" t="e">
        <f ca="1">IF(ISNA($E168),#N/A,INDEX(INDIRECT("Z14S" &amp; $G$124, FALSE):INDIRECT("Z114S" &amp; $G$125, FALSE),$E168, MATCH(AJ$163,INDIRECT("Z13S" &amp;$G$124 &amp; ":Z13S" &amp;$G$125, FALSE),0))/INDEX(INDIRECT("Z14S" &amp; $G$124, FALSE):INDIRECT("Z114S" &amp; $G$125, FALSE),$E168, MATCH($H$163,INDIRECT("Z13S" &amp;$G$124 &amp; ":Z13S" &amp;$G$125, FALSE),0))*100)</f>
        <v>#N/A</v>
      </c>
      <c r="AK168" s="22" t="e">
        <f ca="1">IF(ISNA($E168),#N/A,INDEX(INDIRECT("Z14S" &amp; $G$124, FALSE):INDIRECT("Z114S" &amp; $G$125, FALSE),$E168, MATCH(AK$163,INDIRECT("Z13S" &amp;$G$124 &amp; ":Z13S" &amp;$G$125, FALSE),0))/INDEX(INDIRECT("Z14S" &amp; $G$124, FALSE):INDIRECT("Z114S" &amp; $G$125, FALSE),$E168, MATCH($H$163,INDIRECT("Z13S" &amp;$G$124 &amp; ":Z13S" &amp;$G$125, FALSE),0))*100)</f>
        <v>#N/A</v>
      </c>
      <c r="AL168" s="22" t="e">
        <f ca="1">IF(ISNA($E168),#N/A,INDEX(INDIRECT("Z14S" &amp; $G$124, FALSE):INDIRECT("Z114S" &amp; $G$125, FALSE),$E168, MATCH(AL$163,INDIRECT("Z13S" &amp;$G$124 &amp; ":Z13S" &amp;$G$125, FALSE),0))/INDEX(INDIRECT("Z14S" &amp; $G$124, FALSE):INDIRECT("Z114S" &amp; $G$125, FALSE),$E168, MATCH($H$163,INDIRECT("Z13S" &amp;$G$124 &amp; ":Z13S" &amp;$G$125, FALSE),0))*100)</f>
        <v>#N/A</v>
      </c>
      <c r="AM168" s="22" t="e">
        <f ca="1">IF(ISNA($E168),#N/A,INDEX(INDIRECT("Z14S" &amp; $G$124, FALSE):INDIRECT("Z114S" &amp; $G$125, FALSE),$E168, MATCH(AM$163,INDIRECT("Z13S" &amp;$G$124 &amp; ":Z13S" &amp;$G$125, FALSE),0))/INDEX(INDIRECT("Z14S" &amp; $G$124, FALSE):INDIRECT("Z114S" &amp; $G$125, FALSE),$E168, MATCH($H$163,INDIRECT("Z13S" &amp;$G$124 &amp; ":Z13S" &amp;$G$125, FALSE),0))*100)</f>
        <v>#N/A</v>
      </c>
      <c r="AN168" s="22" t="e">
        <f ca="1">IF(ISNA($E168),#N/A,INDEX(INDIRECT("Z14S" &amp; $G$124, FALSE):INDIRECT("Z114S" &amp; $G$125, FALSE),$E168, MATCH(AN$163,INDIRECT("Z13S" &amp;$G$124 &amp; ":Z13S" &amp;$G$125, FALSE),0))/INDEX(INDIRECT("Z14S" &amp; $G$124, FALSE):INDIRECT("Z114S" &amp; $G$125, FALSE),$E168, MATCH($H$163,INDIRECT("Z13S" &amp;$G$124 &amp; ":Z13S" &amp;$G$125, FALSE),0))*100)</f>
        <v>#N/A</v>
      </c>
      <c r="AO168" s="22" t="e">
        <f ca="1">IF(ISNA($E168),#N/A,INDEX(INDIRECT("Z14S" &amp; $G$124, FALSE):INDIRECT("Z114S" &amp; $G$125, FALSE),$E168, MATCH(AO$163,INDIRECT("Z13S" &amp;$G$124 &amp; ":Z13S" &amp;$G$125, FALSE),0))/INDEX(INDIRECT("Z14S" &amp; $G$124, FALSE):INDIRECT("Z114S" &amp; $G$125, FALSE),$E168, MATCH($H$163,INDIRECT("Z13S" &amp;$G$124 &amp; ":Z13S" &amp;$G$125, FALSE),0))*100)</f>
        <v>#N/A</v>
      </c>
      <c r="AP168" s="22" t="e">
        <f ca="1">IF(ISNA($E168),#N/A,INDEX(INDIRECT("Z14S" &amp; $G$124, FALSE):INDIRECT("Z114S" &amp; $G$125, FALSE),$E168, MATCH(AP$163,INDIRECT("Z13S" &amp;$G$124 &amp; ":Z13S" &amp;$G$125, FALSE),0))/INDEX(INDIRECT("Z14S" &amp; $G$124, FALSE):INDIRECT("Z114S" &amp; $G$125, FALSE),$E168, MATCH($H$163,INDIRECT("Z13S" &amp;$G$124 &amp; ":Z13S" &amp;$G$125, FALSE),0))*100)</f>
        <v>#N/A</v>
      </c>
      <c r="AQ168" s="22" t="e">
        <f ca="1">IF(ISNA($E168),#N/A,INDEX(INDIRECT("Z14S" &amp; $G$124, FALSE):INDIRECT("Z114S" &amp; $G$125, FALSE),$E168, MATCH(AQ$163,INDIRECT("Z13S" &amp;$G$124 &amp; ":Z13S" &amp;$G$125, FALSE),0))/INDEX(INDIRECT("Z14S" &amp; $G$124, FALSE):INDIRECT("Z114S" &amp; $G$125, FALSE),$E168, MATCH($H$163,INDIRECT("Z13S" &amp;$G$124 &amp; ":Z13S" &amp;$G$125, FALSE),0))*100)</f>
        <v>#N/A</v>
      </c>
      <c r="AR168" s="22" t="e">
        <f ca="1">IF(ISNA($E168),#N/A,INDEX(INDIRECT("Z14S" &amp; $G$124, FALSE):INDIRECT("Z114S" &amp; $G$125, FALSE),$E168, MATCH(AR$163,INDIRECT("Z13S" &amp;$G$124 &amp; ":Z13S" &amp;$G$125, FALSE),0))/INDEX(INDIRECT("Z14S" &amp; $G$124, FALSE):INDIRECT("Z114S" &amp; $G$125, FALSE),$E168, MATCH($H$163,INDIRECT("Z13S" &amp;$G$124 &amp; ":Z13S" &amp;$G$125, FALSE),0))*100)</f>
        <v>#N/A</v>
      </c>
      <c r="AS168" s="22" t="e">
        <f ca="1">IF(ISNA($E168),#N/A,INDEX(INDIRECT("Z14S" &amp; $G$124, FALSE):INDIRECT("Z114S" &amp; $G$125, FALSE),$E168, MATCH(AS$163,INDIRECT("Z13S" &amp;$G$124 &amp; ":Z13S" &amp;$G$125, FALSE),0))/INDEX(INDIRECT("Z14S" &amp; $G$124, FALSE):INDIRECT("Z114S" &amp; $G$125, FALSE),$E168, MATCH($H$163,INDIRECT("Z13S" &amp;$G$124 &amp; ":Z13S" &amp;$G$125, FALSE),0))*100)</f>
        <v>#N/A</v>
      </c>
      <c r="AT168" s="22" t="e">
        <f ca="1">IF(ISNA($E168),#N/A,INDEX(INDIRECT("Z14S" &amp; $G$124, FALSE):INDIRECT("Z114S" &amp; $G$125, FALSE),$E168, MATCH(AT$163,INDIRECT("Z13S" &amp;$G$124 &amp; ":Z13S" &amp;$G$125, FALSE),0))/INDEX(INDIRECT("Z14S" &amp; $G$124, FALSE):INDIRECT("Z114S" &amp; $G$125, FALSE),$E168, MATCH($H$163,INDIRECT("Z13S" &amp;$G$124 &amp; ":Z13S" &amp;$G$125, FALSE),0))*100)</f>
        <v>#N/A</v>
      </c>
      <c r="AU168" s="22" t="e">
        <f ca="1">IF(ISNA($E168),#N/A,INDEX(INDIRECT("Z14S" &amp; $G$124, FALSE):INDIRECT("Z114S" &amp; $G$125, FALSE),$E168, MATCH(AU$163,INDIRECT("Z13S" &amp;$G$124 &amp; ":Z13S" &amp;$G$125, FALSE),0))/INDEX(INDIRECT("Z14S" &amp; $G$124, FALSE):INDIRECT("Z114S" &amp; $G$125, FALSE),$E168, MATCH($H$163,INDIRECT("Z13S" &amp;$G$124 &amp; ":Z13S" &amp;$G$125, FALSE),0))*100)</f>
        <v>#N/A</v>
      </c>
      <c r="AV168" s="22" t="e">
        <f ca="1">IF(ISNA($E168),#N/A,INDEX(INDIRECT("Z14S" &amp; $G$124, FALSE):INDIRECT("Z114S" &amp; $G$125, FALSE),$E168, MATCH(AV$163,INDIRECT("Z13S" &amp;$G$124 &amp; ":Z13S" &amp;$G$125, FALSE),0))/INDEX(INDIRECT("Z14S" &amp; $G$124, FALSE):INDIRECT("Z114S" &amp; $G$125, FALSE),$E168, MATCH($H$163,INDIRECT("Z13S" &amp;$G$124 &amp; ":Z13S" &amp;$G$125, FALSE),0))*100)</f>
        <v>#N/A</v>
      </c>
      <c r="AW168" s="22" t="e">
        <f ca="1">IF(ISNA($E168),#N/A,INDEX(INDIRECT("Z14S" &amp; $G$124, FALSE):INDIRECT("Z114S" &amp; $G$125, FALSE),$E168, MATCH(AW$163,INDIRECT("Z13S" &amp;$G$124 &amp; ":Z13S" &amp;$G$125, FALSE),0))/INDEX(INDIRECT("Z14S" &amp; $G$124, FALSE):INDIRECT("Z114S" &amp; $G$125, FALSE),$E168, MATCH($H$163,INDIRECT("Z13S" &amp;$G$124 &amp; ":Z13S" &amp;$G$125, FALSE),0))*100)</f>
        <v>#N/A</v>
      </c>
      <c r="AX168" s="22" t="e">
        <f ca="1">IF(ISNA($E168),#N/A,INDEX(INDIRECT("Z14S" &amp; $G$124, FALSE):INDIRECT("Z114S" &amp; $G$125, FALSE),$E168, MATCH(AX$163,INDIRECT("Z13S" &amp;$G$124 &amp; ":Z13S" &amp;$G$125, FALSE),0))/INDEX(INDIRECT("Z14S" &amp; $G$124, FALSE):INDIRECT("Z114S" &amp; $G$125, FALSE),$E168, MATCH($H$163,INDIRECT("Z13S" &amp;$G$124 &amp; ":Z13S" &amp;$G$125, FALSE),0))*100)</f>
        <v>#N/A</v>
      </c>
      <c r="AY168" s="22" t="e">
        <f ca="1">IF(ISNA($E168),#N/A,INDEX(INDIRECT("Z14S" &amp; $G$124, FALSE):INDIRECT("Z114S" &amp; $G$125, FALSE),$E168, MATCH(AY$163,INDIRECT("Z13S" &amp;$G$124 &amp; ":Z13S" &amp;$G$125, FALSE),0))/INDEX(INDIRECT("Z14S" &amp; $G$124, FALSE):INDIRECT("Z114S" &amp; $G$125, FALSE),$E168, MATCH($H$163,INDIRECT("Z13S" &amp;$G$124 &amp; ":Z13S" &amp;$G$125, FALSE),0))*100)</f>
        <v>#N/A</v>
      </c>
      <c r="AZ168" s="22" t="e">
        <f ca="1">IF(ISNA($E168),#N/A,INDEX(INDIRECT("Z14S" &amp; $G$124, FALSE):INDIRECT("Z114S" &amp; $G$125, FALSE),$E168, MATCH(AZ$163,INDIRECT("Z13S" &amp;$G$124 &amp; ":Z13S" &amp;$G$125, FALSE),0))/INDEX(INDIRECT("Z14S" &amp; $G$124, FALSE):INDIRECT("Z114S" &amp; $G$125, FALSE),$E168, MATCH($H$163,INDIRECT("Z13S" &amp;$G$124 &amp; ":Z13S" &amp;$G$125, FALSE),0))*100)</f>
        <v>#N/A</v>
      </c>
      <c r="BA168" s="22" t="e">
        <f ca="1">IF(ISNA($E168),#N/A,INDEX(INDIRECT("Z14S" &amp; $G$124, FALSE):INDIRECT("Z114S" &amp; $G$125, FALSE),$E168, MATCH(BA$163,INDIRECT("Z13S" &amp;$G$124 &amp; ":Z13S" &amp;$G$125, FALSE),0))/INDEX(INDIRECT("Z14S" &amp; $G$124, FALSE):INDIRECT("Z114S" &amp; $G$125, FALSE),$E168, MATCH($H$163,INDIRECT("Z13S" &amp;$G$124 &amp; ":Z13S" &amp;$G$125, FALSE),0))*100)</f>
        <v>#N/A</v>
      </c>
      <c r="BB168" s="22" t="e">
        <f ca="1">IF(ISNA($E168),#N/A,INDEX(INDIRECT("Z14S" &amp; $G$124, FALSE):INDIRECT("Z114S" &amp; $G$125, FALSE),$E168, MATCH(BB$163,INDIRECT("Z13S" &amp;$G$124 &amp; ":Z13S" &amp;$G$125, FALSE),0))/INDEX(INDIRECT("Z14S" &amp; $G$124, FALSE):INDIRECT("Z114S" &amp; $G$125, FALSE),$E168, MATCH($H$163,INDIRECT("Z13S" &amp;$G$124 &amp; ":Z13S" &amp;$G$125, FALSE),0))*100)</f>
        <v>#N/A</v>
      </c>
      <c r="BC168" s="22" t="e">
        <f ca="1">IF(ISNA($E168),#N/A,INDEX(INDIRECT("Z14S" &amp; $G$124, FALSE):INDIRECT("Z114S" &amp; $G$125, FALSE),$E168, MATCH(BC$163,INDIRECT("Z13S" &amp;$G$124 &amp; ":Z13S" &amp;$G$125, FALSE),0))/INDEX(INDIRECT("Z14S" &amp; $G$124, FALSE):INDIRECT("Z114S" &amp; $G$125, FALSE),$E168, MATCH($H$163,INDIRECT("Z13S" &amp;$G$124 &amp; ":Z13S" &amp;$G$125, FALSE),0))*100)</f>
        <v>#N/A</v>
      </c>
      <c r="BD168" s="22" t="e">
        <f ca="1">IF(ISNA($E168),#N/A,INDEX(INDIRECT("Z14S" &amp; $G$124, FALSE):INDIRECT("Z114S" &amp; $G$125, FALSE),$E168, MATCH(BD$163,INDIRECT("Z13S" &amp;$G$124 &amp; ":Z13S" &amp;$G$125, FALSE),0))/INDEX(INDIRECT("Z14S" &amp; $G$124, FALSE):INDIRECT("Z114S" &amp; $G$125, FALSE),$E168, MATCH($H$163,INDIRECT("Z13S" &amp;$G$124 &amp; ":Z13S" &amp;$G$125, FALSE),0))*100)</f>
        <v>#N/A</v>
      </c>
      <c r="BE168" s="22" t="e">
        <f ca="1">IF(ISNA($E168),#N/A,INDEX(INDIRECT("Z14S" &amp; $G$124, FALSE):INDIRECT("Z114S" &amp; $G$125, FALSE),$E168, MATCH(BE$163,INDIRECT("Z13S" &amp;$G$124 &amp; ":Z13S" &amp;$G$125, FALSE),0))/INDEX(INDIRECT("Z14S" &amp; $G$124, FALSE):INDIRECT("Z114S" &amp; $G$125, FALSE),$E168, MATCH($H$163,INDIRECT("Z13S" &amp;$G$124 &amp; ":Z13S" &amp;$G$125, FALSE),0))*100)</f>
        <v>#N/A</v>
      </c>
      <c r="BI168" s="22"/>
    </row>
    <row r="169" spans="2:61" x14ac:dyDescent="0.35">
      <c r="D169" s="9"/>
      <c r="H169" s="22" t="e">
        <f ca="1">IF(ISNA($E168),#N/A,INDEX(INDIRECT("Z14S" &amp; $N$124, FALSE):INDIRECT("Z114S" &amp; $N$125, FALSE),$E168, MATCH(H$163,INDIRECT("Z13S" &amp;$N$124 &amp; ":Z13S" &amp;$N$125, FALSE),0))/INDEX(INDIRECT("Z14S" &amp; $G$124, FALSE):INDIRECT("Z114S" &amp; $G$125, FALSE),$E168, MATCH($H$163,INDIRECT("Z13S" &amp;$G$124 &amp; ":Z13S" &amp;$G$125, FALSE),0))*100)</f>
        <v>#N/A</v>
      </c>
      <c r="I169" s="22" t="e">
        <f ca="1">IF(ISNA($E168),#N/A,INDEX(INDIRECT("Z14S" &amp; $N$124, FALSE):INDIRECT("Z114S" &amp; $N$125, FALSE),$E168, MATCH(I$163,INDIRECT("Z13S" &amp;$N$124 &amp; ":Z13S" &amp;$N$125, FALSE),0))/INDEX(INDIRECT("Z14S" &amp; $G$124, FALSE):INDIRECT("Z114S" &amp; $G$125, FALSE),$E168, MATCH($H$163,INDIRECT("Z13S" &amp;$G$124 &amp; ":Z13S" &amp;$G$125, FALSE),0))*100)</f>
        <v>#N/A</v>
      </c>
      <c r="J169" s="22" t="e">
        <f ca="1">IF(ISNA($E168),#N/A,INDEX(INDIRECT("Z14S" &amp; $N$124, FALSE):INDIRECT("Z114S" &amp; $N$125, FALSE),$E168, MATCH(J$163,INDIRECT("Z13S" &amp;$N$124 &amp; ":Z13S" &amp;$N$125, FALSE),0))/INDEX(INDIRECT("Z14S" &amp; $G$124, FALSE):INDIRECT("Z114S" &amp; $G$125, FALSE),$E168, MATCH($H$163,INDIRECT("Z13S" &amp;$G$124 &amp; ":Z13S" &amp;$G$125, FALSE),0))*100)</f>
        <v>#N/A</v>
      </c>
      <c r="K169" s="22" t="e">
        <f ca="1">IF(ISNA($E168),#N/A,INDEX(INDIRECT("Z14S" &amp; $N$124, FALSE):INDIRECT("Z114S" &amp; $N$125, FALSE),$E168, MATCH(K$163,INDIRECT("Z13S" &amp;$N$124 &amp; ":Z13S" &amp;$N$125, FALSE),0))/INDEX(INDIRECT("Z14S" &amp; $G$124, FALSE):INDIRECT("Z114S" &amp; $G$125, FALSE),$E168, MATCH($H$163,INDIRECT("Z13S" &amp;$G$124 &amp; ":Z13S" &amp;$G$125, FALSE),0))*100)</f>
        <v>#N/A</v>
      </c>
      <c r="L169" s="22" t="e">
        <f ca="1">IF(ISNA($E168),#N/A,INDEX(INDIRECT("Z14S" &amp; $N$124, FALSE):INDIRECT("Z114S" &amp; $N$125, FALSE),$E168, MATCH(L$163,INDIRECT("Z13S" &amp;$N$124 &amp; ":Z13S" &amp;$N$125, FALSE),0))/INDEX(INDIRECT("Z14S" &amp; $G$124, FALSE):INDIRECT("Z114S" &amp; $G$125, FALSE),$E168, MATCH($H$163,INDIRECT("Z13S" &amp;$G$124 &amp; ":Z13S" &amp;$G$125, FALSE),0))*100)</f>
        <v>#N/A</v>
      </c>
      <c r="M169" s="22" t="e">
        <f ca="1">IF(ISNA($E168),#N/A,INDEX(INDIRECT("Z14S" &amp; $N$124, FALSE):INDIRECT("Z114S" &amp; $N$125, FALSE),$E168, MATCH(M$163,INDIRECT("Z13S" &amp;$N$124 &amp; ":Z13S" &amp;$N$125, FALSE),0))/INDEX(INDIRECT("Z14S" &amp; $G$124, FALSE):INDIRECT("Z114S" &amp; $G$125, FALSE),$E168, MATCH($H$163,INDIRECT("Z13S" &amp;$G$124 &amp; ":Z13S" &amp;$G$125, FALSE),0))*100)</f>
        <v>#N/A</v>
      </c>
      <c r="N169" s="22" t="e">
        <f ca="1">IF(ISNA($E168),#N/A,INDEX(INDIRECT("Z14S" &amp; $N$124, FALSE):INDIRECT("Z114S" &amp; $N$125, FALSE),$E168, MATCH(N$163,INDIRECT("Z13S" &amp;$N$124 &amp; ":Z13S" &amp;$N$125, FALSE),0))/INDEX(INDIRECT("Z14S" &amp; $G$124, FALSE):INDIRECT("Z114S" &amp; $G$125, FALSE),$E168, MATCH($H$163,INDIRECT("Z13S" &amp;$G$124 &amp; ":Z13S" &amp;$G$125, FALSE),0))*100)</f>
        <v>#N/A</v>
      </c>
      <c r="O169" s="22" t="e">
        <f ca="1">IF(ISNA($E168),#N/A,INDEX(INDIRECT("Z14S" &amp; $N$124, FALSE):INDIRECT("Z114S" &amp; $N$125, FALSE),$E168, MATCH(O$163,INDIRECT("Z13S" &amp;$N$124 &amp; ":Z13S" &amp;$N$125, FALSE),0))/INDEX(INDIRECT("Z14S" &amp; $G$124, FALSE):INDIRECT("Z114S" &amp; $G$125, FALSE),$E168, MATCH($H$163,INDIRECT("Z13S" &amp;$G$124 &amp; ":Z13S" &amp;$G$125, FALSE),0))*100)</f>
        <v>#N/A</v>
      </c>
      <c r="P169" s="22" t="e">
        <f ca="1">IF(ISNA($E168),#N/A,INDEX(INDIRECT("Z14S" &amp; $N$124, FALSE):INDIRECT("Z114S" &amp; $N$125, FALSE),$E168, MATCH(P$163,INDIRECT("Z13S" &amp;$N$124 &amp; ":Z13S" &amp;$N$125, FALSE),0))/INDEX(INDIRECT("Z14S" &amp; $G$124, FALSE):INDIRECT("Z114S" &amp; $G$125, FALSE),$E168, MATCH($H$163,INDIRECT("Z13S" &amp;$G$124 &amp; ":Z13S" &amp;$G$125, FALSE),0))*100)</f>
        <v>#N/A</v>
      </c>
      <c r="Q169" s="22" t="e">
        <f ca="1">IF(ISNA($E168),#N/A,INDEX(INDIRECT("Z14S" &amp; $N$124, FALSE):INDIRECT("Z114S" &amp; $N$125, FALSE),$E168, MATCH(Q$163,INDIRECT("Z13S" &amp;$N$124 &amp; ":Z13S" &amp;$N$125, FALSE),0))/INDEX(INDIRECT("Z14S" &amp; $G$124, FALSE):INDIRECT("Z114S" &amp; $G$125, FALSE),$E168, MATCH($H$163,INDIRECT("Z13S" &amp;$G$124 &amp; ":Z13S" &amp;$G$125, FALSE),0))*100)</f>
        <v>#N/A</v>
      </c>
      <c r="R169" s="22" t="e">
        <f ca="1">IF(ISNA($E168),#N/A,INDEX(INDIRECT("Z14S" &amp; $N$124, FALSE):INDIRECT("Z114S" &amp; $N$125, FALSE),$E168, MATCH(R$163,INDIRECT("Z13S" &amp;$N$124 &amp; ":Z13S" &amp;$N$125, FALSE),0))/INDEX(INDIRECT("Z14S" &amp; $G$124, FALSE):INDIRECT("Z114S" &amp; $G$125, FALSE),$E168, MATCH($H$163,INDIRECT("Z13S" &amp;$G$124 &amp; ":Z13S" &amp;$G$125, FALSE),0))*100)</f>
        <v>#N/A</v>
      </c>
      <c r="S169" s="22" t="e">
        <f ca="1">IF(ISNA($E168),#N/A,INDEX(INDIRECT("Z14S" &amp; $N$124, FALSE):INDIRECT("Z114S" &amp; $N$125, FALSE),$E168, MATCH(S$163,INDIRECT("Z13S" &amp;$N$124 &amp; ":Z13S" &amp;$N$125, FALSE),0))/INDEX(INDIRECT("Z14S" &amp; $G$124, FALSE):INDIRECT("Z114S" &amp; $G$125, FALSE),$E168, MATCH($H$163,INDIRECT("Z13S" &amp;$G$124 &amp; ":Z13S" &amp;$G$125, FALSE),0))*100)</f>
        <v>#N/A</v>
      </c>
      <c r="T169" s="22" t="e">
        <f ca="1">IF(ISNA($E168),#N/A,INDEX(INDIRECT("Z14S" &amp; $N$124, FALSE):INDIRECT("Z114S" &amp; $N$125, FALSE),$E168, MATCH(T$163,INDIRECT("Z13S" &amp;$N$124 &amp; ":Z13S" &amp;$N$125, FALSE),0))/INDEX(INDIRECT("Z14S" &amp; $G$124, FALSE):INDIRECT("Z114S" &amp; $G$125, FALSE),$E168, MATCH($H$163,INDIRECT("Z13S" &amp;$G$124 &amp; ":Z13S" &amp;$G$125, FALSE),0))*100)</f>
        <v>#N/A</v>
      </c>
      <c r="U169" s="22" t="e">
        <f ca="1">IF(ISNA($E168),#N/A,INDEX(INDIRECT("Z14S" &amp; $N$124, FALSE):INDIRECT("Z114S" &amp; $N$125, FALSE),$E168, MATCH(U$163,INDIRECT("Z13S" &amp;$N$124 &amp; ":Z13S" &amp;$N$125, FALSE),0))/INDEX(INDIRECT("Z14S" &amp; $G$124, FALSE):INDIRECT("Z114S" &amp; $G$125, FALSE),$E168, MATCH($H$163,INDIRECT("Z13S" &amp;$G$124 &amp; ":Z13S" &amp;$G$125, FALSE),0))*100)</f>
        <v>#N/A</v>
      </c>
      <c r="V169" s="22" t="e">
        <f ca="1">IF(ISNA($E168),#N/A,INDEX(INDIRECT("Z14S" &amp; $N$124, FALSE):INDIRECT("Z114S" &amp; $N$125, FALSE),$E168, MATCH(V$163,INDIRECT("Z13S" &amp;$N$124 &amp; ":Z13S" &amp;$N$125, FALSE),0))/INDEX(INDIRECT("Z14S" &amp; $G$124, FALSE):INDIRECT("Z114S" &amp; $G$125, FALSE),$E168, MATCH($H$163,INDIRECT("Z13S" &amp;$G$124 &amp; ":Z13S" &amp;$G$125, FALSE),0))*100)</f>
        <v>#N/A</v>
      </c>
      <c r="W169" s="22" t="e">
        <f ca="1">IF(ISNA($E168),#N/A,INDEX(INDIRECT("Z14S" &amp; $N$124, FALSE):INDIRECT("Z114S" &amp; $N$125, FALSE),$E168, MATCH(W$163,INDIRECT("Z13S" &amp;$N$124 &amp; ":Z13S" &amp;$N$125, FALSE),0))/INDEX(INDIRECT("Z14S" &amp; $G$124, FALSE):INDIRECT("Z114S" &amp; $G$125, FALSE),$E168, MATCH($H$163,INDIRECT("Z13S" &amp;$G$124 &amp; ":Z13S" &amp;$G$125, FALSE),0))*100)</f>
        <v>#N/A</v>
      </c>
      <c r="X169" s="22" t="e">
        <f ca="1">IF(ISNA($E168),#N/A,INDEX(INDIRECT("Z14S" &amp; $N$124, FALSE):INDIRECT("Z114S" &amp; $N$125, FALSE),$E168, MATCH(X$163,INDIRECT("Z13S" &amp;$N$124 &amp; ":Z13S" &amp;$N$125, FALSE),0))/INDEX(INDIRECT("Z14S" &amp; $G$124, FALSE):INDIRECT("Z114S" &amp; $G$125, FALSE),$E168, MATCH($H$163,INDIRECT("Z13S" &amp;$G$124 &amp; ":Z13S" &amp;$G$125, FALSE),0))*100)</f>
        <v>#N/A</v>
      </c>
      <c r="Y169" s="22" t="e">
        <f ca="1">IF(ISNA($E168),#N/A,INDEX(INDIRECT("Z14S" &amp; $N$124, FALSE):INDIRECT("Z114S" &amp; $N$125, FALSE),$E168, MATCH(Y$163,INDIRECT("Z13S" &amp;$N$124 &amp; ":Z13S" &amp;$N$125, FALSE),0))/INDEX(INDIRECT("Z14S" &amp; $G$124, FALSE):INDIRECT("Z114S" &amp; $G$125, FALSE),$E168, MATCH($H$163,INDIRECT("Z13S" &amp;$G$124 &amp; ":Z13S" &amp;$G$125, FALSE),0))*100)</f>
        <v>#N/A</v>
      </c>
      <c r="Z169" s="22" t="e">
        <f ca="1">IF(ISNA($E168),#N/A,INDEX(INDIRECT("Z14S" &amp; $N$124, FALSE):INDIRECT("Z114S" &amp; $N$125, FALSE),$E168, MATCH(Z$163,INDIRECT("Z13S" &amp;$N$124 &amp; ":Z13S" &amp;$N$125, FALSE),0))/INDEX(INDIRECT("Z14S" &amp; $G$124, FALSE):INDIRECT("Z114S" &amp; $G$125, FALSE),$E168, MATCH($H$163,INDIRECT("Z13S" &amp;$G$124 &amp; ":Z13S" &amp;$G$125, FALSE),0))*100)</f>
        <v>#N/A</v>
      </c>
      <c r="AA169" s="22" t="e">
        <f ca="1">IF(ISNA($E168),#N/A,INDEX(INDIRECT("Z14S" &amp; $N$124, FALSE):INDIRECT("Z114S" &amp; $N$125, FALSE),$E168, MATCH(AA$163,INDIRECT("Z13S" &amp;$N$124 &amp; ":Z13S" &amp;$N$125, FALSE),0))/INDEX(INDIRECT("Z14S" &amp; $G$124, FALSE):INDIRECT("Z114S" &amp; $G$125, FALSE),$E168, MATCH($H$163,INDIRECT("Z13S" &amp;$G$124 &amp; ":Z13S" &amp;$G$125, FALSE),0))*100)</f>
        <v>#N/A</v>
      </c>
      <c r="AB169" s="22" t="e">
        <f ca="1">IF(ISNA($E168),#N/A,INDEX(INDIRECT("Z14S" &amp; $N$124, FALSE):INDIRECT("Z114S" &amp; $N$125, FALSE),$E168, MATCH(AB$163,INDIRECT("Z13S" &amp;$N$124 &amp; ":Z13S" &amp;$N$125, FALSE),0))/INDEX(INDIRECT("Z14S" &amp; $G$124, FALSE):INDIRECT("Z114S" &amp; $G$125, FALSE),$E168, MATCH($H$163,INDIRECT("Z13S" &amp;$G$124 &amp; ":Z13S" &amp;$G$125, FALSE),0))*100)</f>
        <v>#N/A</v>
      </c>
      <c r="AC169" s="22" t="e">
        <f ca="1">IF(ISNA($E168),#N/A,INDEX(INDIRECT("Z14S" &amp; $N$124, FALSE):INDIRECT("Z114S" &amp; $N$125, FALSE),$E168, MATCH(AC$163,INDIRECT("Z13S" &amp;$N$124 &amp; ":Z13S" &amp;$N$125, FALSE),0))/INDEX(INDIRECT("Z14S" &amp; $G$124, FALSE):INDIRECT("Z114S" &amp; $G$125, FALSE),$E168, MATCH($H$163,INDIRECT("Z13S" &amp;$G$124 &amp; ":Z13S" &amp;$G$125, FALSE),0))*100)</f>
        <v>#N/A</v>
      </c>
      <c r="AD169" s="22" t="e">
        <f ca="1">IF(ISNA($E168),#N/A,INDEX(INDIRECT("Z14S" &amp; $N$124, FALSE):INDIRECT("Z114S" &amp; $N$125, FALSE),$E168, MATCH(AD$163,INDIRECT("Z13S" &amp;$N$124 &amp; ":Z13S" &amp;$N$125, FALSE),0))/INDEX(INDIRECT("Z14S" &amp; $G$124, FALSE):INDIRECT("Z114S" &amp; $G$125, FALSE),$E168, MATCH($H$163,INDIRECT("Z13S" &amp;$G$124 &amp; ":Z13S" &amp;$G$125, FALSE),0))*100)</f>
        <v>#N/A</v>
      </c>
      <c r="AE169" s="22" t="e">
        <f ca="1">IF(ISNA($E168),#N/A,INDEX(INDIRECT("Z14S" &amp; $N$124, FALSE):INDIRECT("Z114S" &amp; $N$125, FALSE),$E168, MATCH(AE$163,INDIRECT("Z13S" &amp;$N$124 &amp; ":Z13S" &amp;$N$125, FALSE),0))/INDEX(INDIRECT("Z14S" &amp; $G$124, FALSE):INDIRECT("Z114S" &amp; $G$125, FALSE),$E168, MATCH($H$163,INDIRECT("Z13S" &amp;$G$124 &amp; ":Z13S" &amp;$G$125, FALSE),0))*100)</f>
        <v>#N/A</v>
      </c>
      <c r="AF169" s="22">
        <f ca="1">IF(ISNA($E168),#N/A,INDEX(INDIRECT("Z14S" &amp; $N$124, FALSE):INDIRECT("Z114S" &amp; $N$125, FALSE),$E168, MATCH(AF$163,INDIRECT("Z13S" &amp;$N$124 &amp; ":Z13S" &amp;$N$125, FALSE),0))/INDEX(INDIRECT("Z14S" &amp; $G$124, FALSE):INDIRECT("Z114S" &amp; $G$125, FALSE),$E168, MATCH($H$163,INDIRECT("Z13S" &amp;$G$124 &amp; ":Z13S" &amp;$G$125, FALSE),0))*100)</f>
        <v>97.983773896624967</v>
      </c>
      <c r="AG169" s="22">
        <f ca="1">IF(ISNA($E168),#N/A,INDEX(INDIRECT("Z14S" &amp; $N$124, FALSE):INDIRECT("Z114S" &amp; $N$125, FALSE),$E168, MATCH(AG$163,INDIRECT("Z13S" &amp;$N$124 &amp; ":Z13S" &amp;$N$125, FALSE),0))/INDEX(INDIRECT("Z14S" &amp; $G$124, FALSE):INDIRECT("Z114S" &amp; $G$125, FALSE),$E168, MATCH($H$163,INDIRECT("Z13S" &amp;$G$124 &amp; ":Z13S" &amp;$G$125, FALSE),0))*100)</f>
        <v>98.034080717488791</v>
      </c>
      <c r="AH169" s="22">
        <f ca="1">IF(ISNA($E168),#N/A,INDEX(INDIRECT("Z14S" &amp; $N$124, FALSE):INDIRECT("Z114S" &amp; $N$125, FALSE),$E168, MATCH(AH$163,INDIRECT("Z13S" &amp;$N$124 &amp; ":Z13S" &amp;$N$125, FALSE),0))/INDEX(INDIRECT("Z14S" &amp; $G$124, FALSE):INDIRECT("Z114S" &amp; $G$125, FALSE),$E168, MATCH($H$163,INDIRECT("Z13S" &amp;$G$124 &amp; ":Z13S" &amp;$G$125, FALSE),0))*100)</f>
        <v>98.013665329242386</v>
      </c>
      <c r="AI169" s="22">
        <f ca="1">IF(ISNA($E168),#N/A,INDEX(INDIRECT("Z14S" &amp; $N$124, FALSE):INDIRECT("Z114S" &amp; $N$125, FALSE),$E168, MATCH(AI$163,INDIRECT("Z13S" &amp;$N$124 &amp; ":Z13S" &amp;$N$125, FALSE),0))/INDEX(INDIRECT("Z14S" &amp; $G$124, FALSE):INDIRECT("Z114S" &amp; $G$125, FALSE),$E168, MATCH($H$163,INDIRECT("Z13S" &amp;$G$124 &amp; ":Z13S" &amp;$G$125, FALSE),0))*100)</f>
        <v>97.986995515695057</v>
      </c>
      <c r="AJ169" s="22">
        <f ca="1">IF(ISNA($E168),#N/A,INDEX(INDIRECT("Z14S" &amp; $N$124, FALSE):INDIRECT("Z114S" &amp; $N$125, FALSE),$E168, MATCH(AJ$163,INDIRECT("Z13S" &amp;$N$124 &amp; ":Z13S" &amp;$N$125, FALSE),0))/INDEX(INDIRECT("Z14S" &amp; $G$124, FALSE):INDIRECT("Z114S" &amp; $G$125, FALSE),$E168, MATCH($H$163,INDIRECT("Z13S" &amp;$G$124 &amp; ":Z13S" &amp;$G$125, FALSE),0))*100)</f>
        <v>97.95326882227991</v>
      </c>
      <c r="AK169" s="22">
        <f ca="1">IF(ISNA($E168),#N/A,INDEX(INDIRECT("Z14S" &amp; $N$124, FALSE):INDIRECT("Z114S" &amp; $N$125, FALSE),$E168, MATCH(AK$163,INDIRECT("Z13S" &amp;$N$124 &amp; ":Z13S" &amp;$N$125, FALSE),0))/INDEX(INDIRECT("Z14S" &amp; $G$124, FALSE):INDIRECT("Z114S" &amp; $G$125, FALSE),$E168, MATCH($H$163,INDIRECT("Z13S" &amp;$G$124 &amp; ":Z13S" &amp;$G$125, FALSE),0))*100)</f>
        <v>97.911611989615295</v>
      </c>
      <c r="AL169" s="22">
        <f ca="1">IF(ISNA($E168),#N/A,INDEX(INDIRECT("Z14S" &amp; $N$124, FALSE):INDIRECT("Z114S" &amp; $N$125, FALSE),$E168, MATCH(AL$163,INDIRECT("Z13S" &amp;$N$124 &amp; ":Z13S" &amp;$N$125, FALSE),0))/INDEX(INDIRECT("Z14S" &amp; $G$124, FALSE):INDIRECT("Z114S" &amp; $G$125, FALSE),$E168, MATCH($H$163,INDIRECT("Z13S" &amp;$G$124 &amp; ":Z13S" &amp;$G$125, FALSE),0))*100)</f>
        <v>97.863960349303753</v>
      </c>
      <c r="AM169" s="22">
        <f ca="1">IF(ISNA($E168),#N/A,INDEX(INDIRECT("Z14S" &amp; $N$124, FALSE):INDIRECT("Z114S" &amp; $N$125, FALSE),$E168, MATCH(AM$163,INDIRECT("Z13S" &amp;$N$124 &amp; ":Z13S" &amp;$N$125, FALSE),0))/INDEX(INDIRECT("Z14S" &amp; $G$124, FALSE):INDIRECT("Z114S" &amp; $G$125, FALSE),$E168, MATCH($H$163,INDIRECT("Z13S" &amp;$G$124 &amp; ":Z13S" &amp;$G$125, FALSE),0))*100)</f>
        <v>97.810951144677844</v>
      </c>
      <c r="AN169" s="22">
        <f ca="1">IF(ISNA($E168),#N/A,INDEX(INDIRECT("Z14S" &amp; $N$124, FALSE):INDIRECT("Z114S" &amp; $N$125, FALSE),$E168, MATCH(AN$163,INDIRECT("Z13S" &amp;$N$124 &amp; ":Z13S" &amp;$N$125, FALSE),0))/INDEX(INDIRECT("Z14S" &amp; $G$124, FALSE):INDIRECT("Z114S" &amp; $G$125, FALSE),$E168, MATCH($H$163,INDIRECT("Z13S" &amp;$G$124 &amp; ":Z13S" &amp;$G$125, FALSE),0))*100)</f>
        <v>97.751793721973087</v>
      </c>
      <c r="AO169" s="22">
        <f ca="1">IF(ISNA($E168),#N/A,INDEX(INDIRECT("Z14S" &amp; $N$124, FALSE):INDIRECT("Z114S" &amp; $N$125, FALSE),$E168, MATCH(AO$163,INDIRECT("Z13S" &amp;$N$124 &amp; ":Z13S" &amp;$N$125, FALSE),0))/INDEX(INDIRECT("Z14S" &amp; $G$124, FALSE):INDIRECT("Z114S" &amp; $G$125, FALSE),$E168, MATCH($H$163,INDIRECT("Z13S" &amp;$G$124 &amp; ":Z13S" &amp;$G$125, FALSE),0))*100)</f>
        <v>97.68819919754543</v>
      </c>
      <c r="AP169" s="22">
        <f ca="1">IF(ISNA($E168),#N/A,INDEX(INDIRECT("Z14S" &amp; $N$124, FALSE):INDIRECT("Z114S" &amp; $N$125, FALSE),$E168, MATCH(AP$163,INDIRECT("Z13S" &amp;$N$124 &amp; ":Z13S" &amp;$N$125, FALSE),0))/INDEX(INDIRECT("Z14S" &amp; $G$124, FALSE):INDIRECT("Z114S" &amp; $G$125, FALSE),$E168, MATCH($H$163,INDIRECT("Z13S" &amp;$G$124 &amp; ":Z13S" &amp;$G$125, FALSE),0))*100)</f>
        <v>97.619270710408315</v>
      </c>
      <c r="AQ169" s="22">
        <f ca="1">IF(ISNA($E168),#N/A,INDEX(INDIRECT("Z14S" &amp; $N$124, FALSE):INDIRECT("Z114S" &amp; $N$125, FALSE),$E168, MATCH(AQ$163,INDIRECT("Z13S" &amp;$N$124 &amp; ":Z13S" &amp;$N$125, FALSE),0))/INDEX(INDIRECT("Z14S" &amp; $G$124, FALSE):INDIRECT("Z114S" &amp; $G$125, FALSE),$E168, MATCH($H$163,INDIRECT("Z13S" &amp;$G$124 &amp; ":Z13S" &amp;$G$125, FALSE),0))*100)</f>
        <v>97.469176303988675</v>
      </c>
      <c r="AR169" s="22">
        <f ca="1">IF(ISNA($E168),#N/A,INDEX(INDIRECT("Z14S" &amp; $N$124, FALSE):INDIRECT("Z114S" &amp; $N$125, FALSE),$E168, MATCH(AR$163,INDIRECT("Z13S" &amp;$N$124 &amp; ":Z13S" &amp;$N$125, FALSE),0))/INDEX(INDIRECT("Z14S" &amp; $G$124, FALSE):INDIRECT("Z114S" &amp; $G$125, FALSE),$E168, MATCH($H$163,INDIRECT("Z13S" &amp;$G$124 &amp; ":Z13S" &amp;$G$125, FALSE),0))*100)</f>
        <v>97.313500118008022</v>
      </c>
      <c r="AS169" s="22">
        <f ca="1">IF(ISNA($E168),#N/A,INDEX(INDIRECT("Z14S" &amp; $N$124, FALSE):INDIRECT("Z114S" &amp; $N$125, FALSE),$E168, MATCH(AS$163,INDIRECT("Z13S" &amp;$N$124 &amp; ":Z13S" &amp;$N$125, FALSE),0))/INDEX(INDIRECT("Z14S" &amp; $G$124, FALSE):INDIRECT("Z114S" &amp; $G$125, FALSE),$E168, MATCH($H$163,INDIRECT("Z13S" &amp;$G$124 &amp; ":Z13S" &amp;$G$125, FALSE),0))*100)</f>
        <v>97.1492447486429</v>
      </c>
      <c r="AT169" s="22">
        <f ca="1">IF(ISNA($E168),#N/A,INDEX(INDIRECT("Z14S" &amp; $N$124, FALSE):INDIRECT("Z114S" &amp; $N$125, FALSE),$E168, MATCH(AT$163,INDIRECT("Z13S" &amp;$N$124 &amp; ":Z13S" &amp;$N$125, FALSE),0))/INDEX(INDIRECT("Z14S" &amp; $G$124, FALSE):INDIRECT("Z114S" &amp; $G$125, FALSE),$E168, MATCH($H$163,INDIRECT("Z13S" &amp;$G$124 &amp; ":Z13S" &amp;$G$125, FALSE),0))*100)</f>
        <v>96.975348123672404</v>
      </c>
      <c r="AU169" s="22">
        <f ca="1">IF(ISNA($E168),#N/A,INDEX(INDIRECT("Z14S" &amp; $N$124, FALSE):INDIRECT("Z114S" &amp; $N$125, FALSE),$E168, MATCH(AU$163,INDIRECT("Z13S" &amp;$N$124 &amp; ":Z13S" &amp;$N$125, FALSE),0))/INDEX(INDIRECT("Z14S" &amp; $G$124, FALSE):INDIRECT("Z114S" &amp; $G$125, FALSE),$E168, MATCH($H$163,INDIRECT("Z13S" &amp;$G$124 &amp; ":Z13S" &amp;$G$125, FALSE),0))*100)</f>
        <v>96.791810243096535</v>
      </c>
      <c r="AV169" s="22">
        <f ca="1">IF(ISNA($E168),#N/A,INDEX(INDIRECT("Z14S" &amp; $N$124, FALSE):INDIRECT("Z114S" &amp; $N$125, FALSE),$E168, MATCH(AV$163,INDIRECT("Z13S" &amp;$N$124 &amp; ":Z13S" &amp;$N$125, FALSE),0))/INDEX(INDIRECT("Z14S" &amp; $G$124, FALSE):INDIRECT("Z114S" &amp; $G$125, FALSE),$E168, MATCH($H$163,INDIRECT("Z13S" &amp;$G$124 &amp; ":Z13S" &amp;$G$125, FALSE),0))*100)</f>
        <v>96.596754779324982</v>
      </c>
      <c r="AW169" s="22">
        <f ca="1">IF(ISNA($E168),#N/A,INDEX(INDIRECT("Z14S" &amp; $N$124, FALSE):INDIRECT("Z114S" &amp; $N$125, FALSE),$E168, MATCH(AW$163,INDIRECT("Z13S" &amp;$N$124 &amp; ":Z13S" &amp;$N$125, FALSE),0))/INDEX(INDIRECT("Z14S" &amp; $G$124, FALSE):INDIRECT("Z114S" &amp; $G$125, FALSE),$E168, MATCH($H$163,INDIRECT("Z13S" &amp;$G$124 &amp; ":Z13S" &amp;$G$125, FALSE),0))*100)</f>
        <v>96.390358744394618</v>
      </c>
      <c r="AX169" s="22">
        <f ca="1">IF(ISNA($E168),#N/A,INDEX(INDIRECT("Z14S" &amp; $N$124, FALSE):INDIRECT("Z114S" &amp; $N$125, FALSE),$E168, MATCH(AX$163,INDIRECT("Z13S" &amp;$N$124 &amp; ":Z13S" &amp;$N$125, FALSE),0))/INDEX(INDIRECT("Z14S" &amp; $G$124, FALSE):INDIRECT("Z114S" &amp; $G$125, FALSE),$E168, MATCH($H$163,INDIRECT("Z13S" &amp;$G$124 &amp; ":Z13S" &amp;$G$125, FALSE),0))*100)</f>
        <v>96.172126504602318</v>
      </c>
      <c r="AY169" s="22">
        <f ca="1">IF(ISNA($E168),#N/A,INDEX(INDIRECT("Z14S" &amp; $N$124, FALSE):INDIRECT("Z114S" &amp; $N$125, FALSE),$E168, MATCH(AY$163,INDIRECT("Z13S" &amp;$N$124 &amp; ":Z13S" &amp;$N$125, FALSE),0))/INDEX(INDIRECT("Z14S" &amp; $G$124, FALSE):INDIRECT("Z114S" &amp; $G$125, FALSE),$E168, MATCH($H$163,INDIRECT("Z13S" &amp;$G$124 &amp; ":Z13S" &amp;$G$125, FALSE),0))*100)</f>
        <v>95.942258673589805</v>
      </c>
      <c r="AZ169" s="22">
        <f ca="1">IF(ISNA($E168),#N/A,INDEX(INDIRECT("Z14S" &amp; $N$124, FALSE):INDIRECT("Z114S" &amp; $N$125, FALSE),$E168, MATCH(AZ$163,INDIRECT("Z13S" &amp;$N$124 &amp; ":Z13S" &amp;$N$125, FALSE),0))/INDEX(INDIRECT("Z14S" &amp; $G$124, FALSE):INDIRECT("Z114S" &amp; $G$125, FALSE),$E168, MATCH($H$163,INDIRECT("Z13S" &amp;$G$124 &amp; ":Z13S" &amp;$G$125, FALSE),0))*100)</f>
        <v>95.702289355676186</v>
      </c>
      <c r="BA169" s="22">
        <f ca="1">IF(ISNA($E168),#N/A,INDEX(INDIRECT("Z14S" &amp; $N$124, FALSE):INDIRECT("Z114S" &amp; $N$125, FALSE),$E168, MATCH(BA$163,INDIRECT("Z13S" &amp;$N$124 &amp; ":Z13S" &amp;$N$125, FALSE),0))/INDEX(INDIRECT("Z14S" &amp; $G$124, FALSE):INDIRECT("Z114S" &amp; $G$125, FALSE),$E168, MATCH($H$163,INDIRECT("Z13S" &amp;$G$124 &amp; ":Z13S" &amp;$G$125, FALSE),0))*100)</f>
        <v>95.45257257493509</v>
      </c>
      <c r="BB169" s="22">
        <f ca="1">IF(ISNA($E168),#N/A,INDEX(INDIRECT("Z14S" &amp; $N$124, FALSE):INDIRECT("Z114S" &amp; $N$125, FALSE),$E168, MATCH(BB$163,INDIRECT("Z13S" &amp;$N$124 &amp; ":Z13S" &amp;$N$125, FALSE),0))/INDEX(INDIRECT("Z14S" &amp; $G$124, FALSE):INDIRECT("Z114S" &amp; $G$125, FALSE),$E168, MATCH($H$163,INDIRECT("Z13S" &amp;$G$124 &amp; ":Z13S" &amp;$G$125, FALSE),0))*100)</f>
        <v>95.196471560066087</v>
      </c>
      <c r="BC169" s="22">
        <f ca="1">IF(ISNA($E168),#N/A,INDEX(INDIRECT("Z14S" &amp; $N$124, FALSE):INDIRECT("Z114S" &amp; $N$125, FALSE),$E168, MATCH(BC$163,INDIRECT("Z13S" &amp;$N$124 &amp; ":Z13S" &amp;$N$125, FALSE),0))/INDEX(INDIRECT("Z14S" &amp; $G$124, FALSE):INDIRECT("Z114S" &amp; $G$125, FALSE),$E168, MATCH($H$163,INDIRECT("Z13S" &amp;$G$124 &amp; ":Z13S" &amp;$G$125, FALSE),0))*100)</f>
        <v>94.93524899693179</v>
      </c>
      <c r="BD169" s="22">
        <f ca="1">IF(ISNA($E168),#N/A,INDEX(INDIRECT("Z14S" &amp; $N$124, FALSE):INDIRECT("Z114S" &amp; $N$125, FALSE),$E168, MATCH(BD$163,INDIRECT("Z13S" &amp;$N$124 &amp; ":Z13S" &amp;$N$125, FALSE),0))/INDEX(INDIRECT("Z14S" &amp; $G$124, FALSE):INDIRECT("Z114S" &amp; $G$125, FALSE),$E168, MATCH($H$163,INDIRECT("Z13S" &amp;$G$124 &amp; ":Z13S" &amp;$G$125, FALSE),0))*100)</f>
        <v>94.669778144913849</v>
      </c>
      <c r="BE169" s="22">
        <f ca="1">IF(ISNA($E168),#N/A,INDEX(INDIRECT("Z14S" &amp; $N$124, FALSE):INDIRECT("Z114S" &amp; $N$125, FALSE),$E168, MATCH(BE$163,INDIRECT("Z13S" &amp;$N$124 &amp; ":Z13S" &amp;$N$125, FALSE),0))/INDEX(INDIRECT("Z14S" &amp; $G$124, FALSE):INDIRECT("Z114S" &amp; $G$125, FALSE),$E168, MATCH($H$163,INDIRECT("Z13S" &amp;$G$124 &amp; ":Z13S" &amp;$G$125, FALSE),0))*100)</f>
        <v>94.400601840925177</v>
      </c>
      <c r="BI169" s="22"/>
    </row>
    <row r="170" spans="2:61" x14ac:dyDescent="0.35">
      <c r="D170" s="9" t="s">
        <v>285</v>
      </c>
      <c r="E170" s="1">
        <f>MATCH(F170,$E$14:$E$114, FALSE)</f>
        <v>101</v>
      </c>
      <c r="F170" s="1">
        <f>IF(OR($168:$168=5515000,F$168=5554000,F$168=5558000,F$168=5566000,F$168=5570000),17400511,IF(OR($168:$168=5512000,F$168=5513000,F$168=5562000),17400509,IF(OR($168:$168=17400509,F$168=17400511),5500000,IF($168:$168=5500000,5005300,IF(OR(F$168=17400509,F$168=17400511),5500000,IF(OR(F$164=5300000, F$164=5700000),5500000,IF(OR(F$164=5100000, F$164=5500000, F$164=5900000),5005000,IF(F$164=5000000,5005000,IF(F$164=5005000,5005200,0)))))))))</f>
        <v>5005000</v>
      </c>
      <c r="G170" s="1" t="str">
        <f>IF(ISNA($F170),"",TRIM(TEXT(INDEX($C$14:$C$114,$E170),"@")))</f>
        <v>Ruhrgebiet (RVR)</v>
      </c>
      <c r="H170" s="22">
        <f ca="1">IF(ISNA($E170),#N/A,INDEX(INDIRECT("Z14S" &amp; $G$124, FALSE):INDIRECT("Z114S" &amp; $G$125, FALSE),$E170, MATCH(H$163,INDIRECT("Z13S" &amp;$G$124 &amp; ":Z13S" &amp;$G$125, FALSE),0))/INDEX(INDIRECT("Z14S" &amp; $G$124, FALSE):INDIRECT("Z114S" &amp; $G$125, FALSE),$E170, MATCH($H$163,INDIRECT("Z13S" &amp;$G$124 &amp; ":Z13S" &amp;$G$125, FALSE),0))*100)</f>
        <v>100</v>
      </c>
      <c r="I170" s="22">
        <f ca="1">IF(ISNA($E170),#N/A,INDEX(INDIRECT("Z14S" &amp; $G$124, FALSE):INDIRECT("Z114S" &amp; $G$125, FALSE),$E170, MATCH(I$163,INDIRECT("Z13S" &amp;$G$124 &amp; ":Z13S" &amp;$G$125, FALSE),0))/INDEX(INDIRECT("Z14S" &amp; $G$124, FALSE):INDIRECT("Z114S" &amp; $G$125, FALSE),$E170, MATCH($H$163,INDIRECT("Z13S" &amp;$G$124 &amp; ":Z13S" &amp;$G$125, FALSE),0))*100)</f>
        <v>99.774631719344654</v>
      </c>
      <c r="J170" s="22">
        <f ca="1">IF(ISNA($E170),#N/A,INDEX(INDIRECT("Z14S" &amp; $G$124, FALSE):INDIRECT("Z114S" &amp; $G$125, FALSE),$E170, MATCH(J$163,INDIRECT("Z13S" &amp;$G$124 &amp; ":Z13S" &amp;$G$125, FALSE),0))/INDEX(INDIRECT("Z14S" &amp; $G$124, FALSE):INDIRECT("Z114S" &amp; $G$125, FALSE),$E170, MATCH($H$163,INDIRECT("Z13S" &amp;$G$124 &amp; ":Z13S" &amp;$G$125, FALSE),0))*100)</f>
        <v>99.499106960927946</v>
      </c>
      <c r="K170" s="22">
        <f ca="1">IF(ISNA($E170),#N/A,INDEX(INDIRECT("Z14S" &amp; $G$124, FALSE):INDIRECT("Z114S" &amp; $G$125, FALSE),$E170, MATCH(K$163,INDIRECT("Z13S" &amp;$G$124 &amp; ":Z13S" &amp;$G$125, FALSE),0))/INDEX(INDIRECT("Z14S" &amp; $G$124, FALSE):INDIRECT("Z114S" &amp; $G$125, FALSE),$E170, MATCH($H$163,INDIRECT("Z13S" &amp;$G$124 &amp; ":Z13S" &amp;$G$125, FALSE),0))*100)</f>
        <v>99.204157763021101</v>
      </c>
      <c r="L170" s="22">
        <f ca="1">IF(ISNA($E170),#N/A,INDEX(INDIRECT("Z14S" &amp; $G$124, FALSE):INDIRECT("Z114S" &amp; $G$125, FALSE),$E170, MATCH(L$163,INDIRECT("Z13S" &amp;$G$124 &amp; ":Z13S" &amp;$G$125, FALSE),0))/INDEX(INDIRECT("Z14S" &amp; $G$124, FALSE):INDIRECT("Z114S" &amp; $G$125, FALSE),$E170, MATCH($H$163,INDIRECT("Z13S" &amp;$G$124 &amp; ":Z13S" &amp;$G$125, FALSE),0))*100)</f>
        <v>98.93549966525029</v>
      </c>
      <c r="M170" s="22">
        <f ca="1">IF(ISNA($E170),#N/A,INDEX(INDIRECT("Z14S" &amp; $G$124, FALSE):INDIRECT("Z114S" &amp; $G$125, FALSE),$E170, MATCH(M$163,INDIRECT("Z13S" &amp;$G$124 &amp; ":Z13S" &amp;$G$125, FALSE),0))/INDEX(INDIRECT("Z14S" &amp; $G$124, FALSE):INDIRECT("Z114S" &amp; $G$125, FALSE),$E170, MATCH($H$163,INDIRECT("Z13S" &amp;$G$124 &amp; ":Z13S" &amp;$G$125, FALSE),0))*100)</f>
        <v>98.49709696993672</v>
      </c>
      <c r="N170" s="22">
        <f ca="1">IF(ISNA($E170),#N/A,INDEX(INDIRECT("Z14S" &amp; $G$124, FALSE):INDIRECT("Z114S" &amp; $G$125, FALSE),$E170, MATCH(N$163,INDIRECT("Z13S" &amp;$G$124 &amp; ":Z13S" &amp;$G$125, FALSE),0))/INDEX(INDIRECT("Z14S" &amp; $G$124, FALSE):INDIRECT("Z114S" &amp; $G$125, FALSE),$E170, MATCH($H$163,INDIRECT("Z13S" &amp;$G$124 &amp; ":Z13S" &amp;$G$125, FALSE),0))*100)</f>
        <v>98.096535545791298</v>
      </c>
      <c r="O170" s="22">
        <f ca="1">IF(ISNA($E170),#N/A,INDEX(INDIRECT("Z14S" &amp; $G$124, FALSE):INDIRECT("Z114S" &amp; $G$125, FALSE),$E170, MATCH(O$163,INDIRECT("Z13S" &amp;$G$124 &amp; ":Z13S" &amp;$G$125, FALSE),0))/INDEX(INDIRECT("Z14S" &amp; $G$124, FALSE):INDIRECT("Z114S" &amp; $G$125, FALSE),$E170, MATCH($H$163,INDIRECT("Z13S" &amp;$G$124 &amp; ":Z13S" &amp;$G$125, FALSE),0))*100)</f>
        <v>97.655725787370869</v>
      </c>
      <c r="P170" s="22">
        <f ca="1">IF(ISNA($E170),#N/A,INDEX(INDIRECT("Z14S" &amp; $G$124, FALSE):INDIRECT("Z114S" &amp; $G$125, FALSE),$E170, MATCH(P$163,INDIRECT("Z13S" &amp;$G$124 &amp; ":Z13S" &amp;$G$125, FALSE),0))/INDEX(INDIRECT("Z14S" &amp; $G$124, FALSE):INDIRECT("Z114S" &amp; $G$125, FALSE),$E170, MATCH($H$163,INDIRECT("Z13S" &amp;$G$124 &amp; ":Z13S" &amp;$G$125, FALSE),0))*100)</f>
        <v>97.086744583361622</v>
      </c>
      <c r="Q170" s="22">
        <f ca="1">IF(ISNA($E170),#N/A,INDEX(INDIRECT("Z14S" &amp; $G$124, FALSE):INDIRECT("Z114S" &amp; $G$125, FALSE),$E170, MATCH(Q$163,INDIRECT("Z13S" &amp;$G$124 &amp; ":Z13S" &amp;$G$125, FALSE),0))/INDEX(INDIRECT("Z14S" &amp; $G$124, FALSE):INDIRECT("Z114S" &amp; $G$125, FALSE),$E170, MATCH($H$163,INDIRECT("Z13S" &amp;$G$124 &amp; ":Z13S" &amp;$G$125, FALSE),0))*100)</f>
        <v>96.515300338033754</v>
      </c>
      <c r="R170" s="22">
        <f ca="1">IF(ISNA($E170),#N/A,INDEX(INDIRECT("Z14S" &amp; $G$124, FALSE):INDIRECT("Z114S" &amp; $G$125, FALSE),$E170, MATCH(R$163,INDIRECT("Z13S" &amp;$G$124 &amp; ":Z13S" &amp;$G$125, FALSE),0))/INDEX(INDIRECT("Z14S" &amp; $G$124, FALSE):INDIRECT("Z114S" &amp; $G$125, FALSE),$E170, MATCH($H$163,INDIRECT("Z13S" &amp;$G$124 &amp; ":Z13S" &amp;$G$125, FALSE),0))*100)</f>
        <v>96.101658671734057</v>
      </c>
      <c r="S170" s="22">
        <f ca="1">IF(ISNA($E170),#N/A,INDEX(INDIRECT("Z14S" &amp; $G$124, FALSE):INDIRECT("Z114S" &amp; $G$125, FALSE),$E170, MATCH(S$163,INDIRECT("Z13S" &amp;$G$124 &amp; ":Z13S" &amp;$G$125, FALSE),0))/INDEX(INDIRECT("Z14S" &amp; $G$124, FALSE):INDIRECT("Z114S" &amp; $G$125, FALSE),$E170, MATCH($H$163,INDIRECT("Z13S" &amp;$G$124 &amp; ":Z13S" &amp;$G$125, FALSE),0))*100)</f>
        <v>94.337635943087321</v>
      </c>
      <c r="T170" s="22">
        <f ca="1">IF(ISNA($E170),#N/A,INDEX(INDIRECT("Z14S" &amp; $G$124, FALSE):INDIRECT("Z114S" &amp; $G$125, FALSE),$E170, MATCH(T$163,INDIRECT("Z13S" &amp;$G$124 &amp; ":Z13S" &amp;$G$125, FALSE),0))/INDEX(INDIRECT("Z14S" &amp; $G$124, FALSE):INDIRECT("Z114S" &amp; $G$125, FALSE),$E170, MATCH($H$163,INDIRECT("Z13S" &amp;$G$124 &amp; ":Z13S" &amp;$G$125, FALSE),0))*100)</f>
        <v>94.178825756246994</v>
      </c>
      <c r="U170" s="22">
        <f ca="1">IF(ISNA($E170),#N/A,INDEX(INDIRECT("Z14S" &amp; $G$124, FALSE):INDIRECT("Z114S" &amp; $G$125, FALSE),$E170, MATCH(U$163,INDIRECT("Z13S" &amp;$G$124 &amp; ":Z13S" &amp;$G$125, FALSE),0))/INDEX(INDIRECT("Z14S" &amp; $G$124, FALSE):INDIRECT("Z114S" &amp; $G$125, FALSE),$E170, MATCH($H$163,INDIRECT("Z13S" &amp;$G$124 &amp; ":Z13S" &amp;$G$125, FALSE),0))*100)</f>
        <v>94.151321794855519</v>
      </c>
      <c r="V170" s="22">
        <f ca="1">IF(ISNA($E170),#N/A,INDEX(INDIRECT("Z14S" &amp; $G$124, FALSE):INDIRECT("Z114S" &amp; $G$125, FALSE),$E170, MATCH(V$163,INDIRECT("Z13S" &amp;$G$124 &amp; ":Z13S" &amp;$G$125, FALSE),0))/INDEX(INDIRECT("Z14S" &amp; $G$124, FALSE):INDIRECT("Z114S" &amp; $G$125, FALSE),$E170, MATCH($H$163,INDIRECT("Z13S" &amp;$G$124 &amp; ":Z13S" &amp;$G$125, FALSE),0))*100)</f>
        <v>94.316457519627832</v>
      </c>
      <c r="W170" s="22">
        <f ca="1">IF(ISNA($E170),#N/A,INDEX(INDIRECT("Z14S" &amp; $G$124, FALSE):INDIRECT("Z114S" &amp; $G$125, FALSE),$E170, MATCH(W$163,INDIRECT("Z13S" &amp;$G$124 &amp; ":Z13S" &amp;$G$125, FALSE),0))/INDEX(INDIRECT("Z14S" &amp; $G$124, FALSE):INDIRECT("Z114S" &amp; $G$125, FALSE),$E170, MATCH($H$163,INDIRECT("Z13S" &amp;$G$124 &amp; ":Z13S" &amp;$G$125, FALSE),0))*100)</f>
        <v>95.335615502829882</v>
      </c>
      <c r="X170" s="22">
        <f ca="1">IF(ISNA($E170),#N/A,INDEX(INDIRECT("Z14S" &amp; $G$124, FALSE):INDIRECT("Z114S" &amp; $G$125, FALSE),$E170, MATCH(X$163,INDIRECT("Z13S" &amp;$G$124 &amp; ":Z13S" &amp;$G$125, FALSE),0))/INDEX(INDIRECT("Z14S" &amp; $G$124, FALSE):INDIRECT("Z114S" &amp; $G$125, FALSE),$E170, MATCH($H$163,INDIRECT("Z13S" &amp;$G$124 &amp; ":Z13S" &amp;$G$125, FALSE),0))*100)</f>
        <v>95.511536363073191</v>
      </c>
      <c r="Y170" s="22">
        <f ca="1">IF(ISNA($E170),#N/A,INDEX(INDIRECT("Z14S" &amp; $G$124, FALSE):INDIRECT("Z114S" &amp; $G$125, FALSE),$E170, MATCH(Y$163,INDIRECT("Z13S" &amp;$G$124 &amp; ":Z13S" &amp;$G$125, FALSE),0))/INDEX(INDIRECT("Z14S" &amp; $G$124, FALSE):INDIRECT("Z114S" &amp; $G$125, FALSE),$E170, MATCH($H$163,INDIRECT("Z13S" &amp;$G$124 &amp; ":Z13S" &amp;$G$125, FALSE),0))*100)</f>
        <v>95.414619419065588</v>
      </c>
      <c r="Z170" s="22">
        <f ca="1">IF(ISNA($E170),#N/A,INDEX(INDIRECT("Z14S" &amp; $G$124, FALSE):INDIRECT("Z114S" &amp; $G$125, FALSE),$E170, MATCH(Z$163,INDIRECT("Z13S" &amp;$G$124 &amp; ":Z13S" &amp;$G$125, FALSE),0))/INDEX(INDIRECT("Z14S" &amp; $G$124, FALSE):INDIRECT("Z114S" &amp; $G$125, FALSE),$E170, MATCH($H$163,INDIRECT("Z13S" &amp;$G$124 &amp; ":Z13S" &amp;$G$125, FALSE),0))*100)</f>
        <v>95.378102965576389</v>
      </c>
      <c r="AA170" s="22">
        <f ca="1">IF(ISNA($E170),#N/A,INDEX(INDIRECT("Z14S" &amp; $G$124, FALSE):INDIRECT("Z114S" &amp; $G$125, FALSE),$E170, MATCH(AA$163,INDIRECT("Z13S" &amp;$G$124 &amp; ":Z13S" &amp;$G$125, FALSE),0))/INDEX(INDIRECT("Z14S" &amp; $G$124, FALSE):INDIRECT("Z114S" &amp; $G$125, FALSE),$E170, MATCH($H$163,INDIRECT("Z13S" &amp;$G$124 &amp; ":Z13S" &amp;$G$125, FALSE),0))*100)</f>
        <v>95.387805855619504</v>
      </c>
      <c r="AB170" s="22">
        <f ca="1">IF(ISNA($E170),#N/A,INDEX(INDIRECT("Z14S" &amp; $G$124, FALSE):INDIRECT("Z114S" &amp; $G$125, FALSE),$E170, MATCH(AB$163,INDIRECT("Z13S" &amp;$G$124 &amp; ":Z13S" &amp;$G$125, FALSE),0))/INDEX(INDIRECT("Z14S" &amp; $G$124, FALSE):INDIRECT("Z114S" &amp; $G$125, FALSE),$E170, MATCH($H$163,INDIRECT("Z13S" &amp;$G$124 &amp; ":Z13S" &amp;$G$125, FALSE),0))*100)</f>
        <v>95.20930999763398</v>
      </c>
      <c r="AC170" s="22">
        <f ca="1">IF(ISNA($E170),#N/A,INDEX(INDIRECT("Z14S" &amp; $G$124, FALSE):INDIRECT("Z114S" &amp; $G$125, FALSE),$E170, MATCH(AC$163,INDIRECT("Z13S" &amp;$G$124 &amp; ":Z13S" &amp;$G$125, FALSE),0))/INDEX(INDIRECT("Z14S" &amp; $G$124, FALSE):INDIRECT("Z114S" &amp; $G$125, FALSE),$E170, MATCH($H$163,INDIRECT("Z13S" &amp;$G$124 &amp; ":Z13S" &amp;$G$125, FALSE),0))*100)</f>
        <v>95.066248347709774</v>
      </c>
      <c r="AD170" s="22">
        <f ca="1">IF(ISNA($E170),#N/A,INDEX(INDIRECT("Z14S" &amp; $G$124, FALSE):INDIRECT("Z114S" &amp; $G$125, FALSE),$E170, MATCH(AD$163,INDIRECT("Z13S" &amp;$G$124 &amp; ":Z13S" &amp;$G$125, FALSE),0))/INDEX(INDIRECT("Z14S" &amp; $G$124, FALSE):INDIRECT("Z114S" &amp; $G$125, FALSE),$E170, MATCH($H$163,INDIRECT("Z13S" &amp;$G$124 &amp; ":Z13S" &amp;$G$125, FALSE),0))*100)</f>
        <v>95.3781776031921</v>
      </c>
      <c r="AE170" s="22">
        <f ca="1">IF(ISNA($E170),#N/A,INDEX(INDIRECT("Z14S" &amp; $G$124, FALSE):INDIRECT("Z114S" &amp; $G$125, FALSE),$E170, MATCH(AE$163,INDIRECT("Z13S" &amp;$G$124 &amp; ":Z13S" &amp;$G$125, FALSE),0))/INDEX(INDIRECT("Z14S" &amp; $G$124, FALSE):INDIRECT("Z114S" &amp; $G$125, FALSE),$E170, MATCH($H$163,INDIRECT("Z13S" &amp;$G$124 &amp; ":Z13S" &amp;$G$125, FALSE),0))*100)</f>
        <v>95.650959429231236</v>
      </c>
      <c r="AF170" s="22">
        <f ca="1">IF(ISNA($E170),#N/A,INDEX(INDIRECT("Z14S" &amp; $G$124, FALSE):INDIRECT("Z114S" &amp; $G$125, FALSE),$E170, MATCH(AF$163,INDIRECT("Z13S" &amp;$G$124 &amp; ":Z13S" &amp;$G$125, FALSE),0))/INDEX(INDIRECT("Z14S" &amp; $G$124, FALSE):INDIRECT("Z114S" &amp; $G$125, FALSE),$E170, MATCH($H$163,INDIRECT("Z13S" &amp;$G$124 &amp; ":Z13S" &amp;$G$125, FALSE),0))*100)</f>
        <v>95.64116324216846</v>
      </c>
      <c r="AG170" s="22" t="e">
        <f ca="1">IF(ISNA($E170),#N/A,INDEX(INDIRECT("Z14S" &amp; $G$124, FALSE):INDIRECT("Z114S" &amp; $G$125, FALSE),$E170, MATCH(AG$163,INDIRECT("Z13S" &amp;$G$124 &amp; ":Z13S" &amp;$G$125, FALSE),0))/INDEX(INDIRECT("Z14S" &amp; $G$124, FALSE):INDIRECT("Z114S" &amp; $G$125, FALSE),$E170, MATCH($H$163,INDIRECT("Z13S" &amp;$G$124 &amp; ":Z13S" &amp;$G$125, FALSE),0))*100)</f>
        <v>#N/A</v>
      </c>
      <c r="AH170" s="22" t="e">
        <f ca="1">IF(ISNA($E170),#N/A,INDEX(INDIRECT("Z14S" &amp; $G$124, FALSE):INDIRECT("Z114S" &amp; $G$125, FALSE),$E170, MATCH(AH$163,INDIRECT("Z13S" &amp;$G$124 &amp; ":Z13S" &amp;$G$125, FALSE),0))/INDEX(INDIRECT("Z14S" &amp; $G$124, FALSE):INDIRECT("Z114S" &amp; $G$125, FALSE),$E170, MATCH($H$163,INDIRECT("Z13S" &amp;$G$124 &amp; ":Z13S" &amp;$G$125, FALSE),0))*100)</f>
        <v>#N/A</v>
      </c>
      <c r="AI170" s="22" t="e">
        <f ca="1">IF(ISNA($E170),#N/A,INDEX(INDIRECT("Z14S" &amp; $G$124, FALSE):INDIRECT("Z114S" &amp; $G$125, FALSE),$E170, MATCH(AI$163,INDIRECT("Z13S" &amp;$G$124 &amp; ":Z13S" &amp;$G$125, FALSE),0))/INDEX(INDIRECT("Z14S" &amp; $G$124, FALSE):INDIRECT("Z114S" &amp; $G$125, FALSE),$E170, MATCH($H$163,INDIRECT("Z13S" &amp;$G$124 &amp; ":Z13S" &amp;$G$125, FALSE),0))*100)</f>
        <v>#N/A</v>
      </c>
      <c r="AJ170" s="22" t="e">
        <f ca="1">IF(ISNA($E170),#N/A,INDEX(INDIRECT("Z14S" &amp; $G$124, FALSE):INDIRECT("Z114S" &amp; $G$125, FALSE),$E170, MATCH(AJ$163,INDIRECT("Z13S" &amp;$G$124 &amp; ":Z13S" &amp;$G$125, FALSE),0))/INDEX(INDIRECT("Z14S" &amp; $G$124, FALSE):INDIRECT("Z114S" &amp; $G$125, FALSE),$E170, MATCH($H$163,INDIRECT("Z13S" &amp;$G$124 &amp; ":Z13S" &amp;$G$125, FALSE),0))*100)</f>
        <v>#N/A</v>
      </c>
      <c r="AK170" s="22" t="e">
        <f ca="1">IF(ISNA($E170),#N/A,INDEX(INDIRECT("Z14S" &amp; $G$124, FALSE):INDIRECT("Z114S" &amp; $G$125, FALSE),$E170, MATCH(AK$163,INDIRECT("Z13S" &amp;$G$124 &amp; ":Z13S" &amp;$G$125, FALSE),0))/INDEX(INDIRECT("Z14S" &amp; $G$124, FALSE):INDIRECT("Z114S" &amp; $G$125, FALSE),$E170, MATCH($H$163,INDIRECT("Z13S" &amp;$G$124 &amp; ":Z13S" &amp;$G$125, FALSE),0))*100)</f>
        <v>#N/A</v>
      </c>
      <c r="AL170" s="22" t="e">
        <f ca="1">IF(ISNA($E170),#N/A,INDEX(INDIRECT("Z14S" &amp; $G$124, FALSE):INDIRECT("Z114S" &amp; $G$125, FALSE),$E170, MATCH(AL$163,INDIRECT("Z13S" &amp;$G$124 &amp; ":Z13S" &amp;$G$125, FALSE),0))/INDEX(INDIRECT("Z14S" &amp; $G$124, FALSE):INDIRECT("Z114S" &amp; $G$125, FALSE),$E170, MATCH($H$163,INDIRECT("Z13S" &amp;$G$124 &amp; ":Z13S" &amp;$G$125, FALSE),0))*100)</f>
        <v>#N/A</v>
      </c>
      <c r="AM170" s="22" t="e">
        <f ca="1">IF(ISNA($E170),#N/A,INDEX(INDIRECT("Z14S" &amp; $G$124, FALSE):INDIRECT("Z114S" &amp; $G$125, FALSE),$E170, MATCH(AM$163,INDIRECT("Z13S" &amp;$G$124 &amp; ":Z13S" &amp;$G$125, FALSE),0))/INDEX(INDIRECT("Z14S" &amp; $G$124, FALSE):INDIRECT("Z114S" &amp; $G$125, FALSE),$E170, MATCH($H$163,INDIRECT("Z13S" &amp;$G$124 &amp; ":Z13S" &amp;$G$125, FALSE),0))*100)</f>
        <v>#N/A</v>
      </c>
      <c r="AN170" s="22" t="e">
        <f ca="1">IF(ISNA($E170),#N/A,INDEX(INDIRECT("Z14S" &amp; $G$124, FALSE):INDIRECT("Z114S" &amp; $G$125, FALSE),$E170, MATCH(AN$163,INDIRECT("Z13S" &amp;$G$124 &amp; ":Z13S" &amp;$G$125, FALSE),0))/INDEX(INDIRECT("Z14S" &amp; $G$124, FALSE):INDIRECT("Z114S" &amp; $G$125, FALSE),$E170, MATCH($H$163,INDIRECT("Z13S" &amp;$G$124 &amp; ":Z13S" &amp;$G$125, FALSE),0))*100)</f>
        <v>#N/A</v>
      </c>
      <c r="AO170" s="22" t="e">
        <f ca="1">IF(ISNA($E170),#N/A,INDEX(INDIRECT("Z14S" &amp; $G$124, FALSE):INDIRECT("Z114S" &amp; $G$125, FALSE),$E170, MATCH(AO$163,INDIRECT("Z13S" &amp;$G$124 &amp; ":Z13S" &amp;$G$125, FALSE),0))/INDEX(INDIRECT("Z14S" &amp; $G$124, FALSE):INDIRECT("Z114S" &amp; $G$125, FALSE),$E170, MATCH($H$163,INDIRECT("Z13S" &amp;$G$124 &amp; ":Z13S" &amp;$G$125, FALSE),0))*100)</f>
        <v>#N/A</v>
      </c>
      <c r="AP170" s="22" t="e">
        <f ca="1">IF(ISNA($E170),#N/A,INDEX(INDIRECT("Z14S" &amp; $G$124, FALSE):INDIRECT("Z114S" &amp; $G$125, FALSE),$E170, MATCH(AP$163,INDIRECT("Z13S" &amp;$G$124 &amp; ":Z13S" &amp;$G$125, FALSE),0))/INDEX(INDIRECT("Z14S" &amp; $G$124, FALSE):INDIRECT("Z114S" &amp; $G$125, FALSE),$E170, MATCH($H$163,INDIRECT("Z13S" &amp;$G$124 &amp; ":Z13S" &amp;$G$125, FALSE),0))*100)</f>
        <v>#N/A</v>
      </c>
      <c r="AQ170" s="22" t="e">
        <f ca="1">IF(ISNA($E170),#N/A,INDEX(INDIRECT("Z14S" &amp; $G$124, FALSE):INDIRECT("Z114S" &amp; $G$125, FALSE),$E170, MATCH(AQ$163,INDIRECT("Z13S" &amp;$G$124 &amp; ":Z13S" &amp;$G$125, FALSE),0))/INDEX(INDIRECT("Z14S" &amp; $G$124, FALSE):INDIRECT("Z114S" &amp; $G$125, FALSE),$E170, MATCH($H$163,INDIRECT("Z13S" &amp;$G$124 &amp; ":Z13S" &amp;$G$125, FALSE),0))*100)</f>
        <v>#N/A</v>
      </c>
      <c r="AR170" s="22" t="e">
        <f ca="1">IF(ISNA($E170),#N/A,INDEX(INDIRECT("Z14S" &amp; $G$124, FALSE):INDIRECT("Z114S" &amp; $G$125, FALSE),$E170, MATCH(AR$163,INDIRECT("Z13S" &amp;$G$124 &amp; ":Z13S" &amp;$G$125, FALSE),0))/INDEX(INDIRECT("Z14S" &amp; $G$124, FALSE):INDIRECT("Z114S" &amp; $G$125, FALSE),$E170, MATCH($H$163,INDIRECT("Z13S" &amp;$G$124 &amp; ":Z13S" &amp;$G$125, FALSE),0))*100)</f>
        <v>#N/A</v>
      </c>
      <c r="AS170" s="22" t="e">
        <f ca="1">IF(ISNA($E170),#N/A,INDEX(INDIRECT("Z14S" &amp; $G$124, FALSE):INDIRECT("Z114S" &amp; $G$125, FALSE),$E170, MATCH(AS$163,INDIRECT("Z13S" &amp;$G$124 &amp; ":Z13S" &amp;$G$125, FALSE),0))/INDEX(INDIRECT("Z14S" &amp; $G$124, FALSE):INDIRECT("Z114S" &amp; $G$125, FALSE),$E170, MATCH($H$163,INDIRECT("Z13S" &amp;$G$124 &amp; ":Z13S" &amp;$G$125, FALSE),0))*100)</f>
        <v>#N/A</v>
      </c>
      <c r="AT170" s="22" t="e">
        <f ca="1">IF(ISNA($E170),#N/A,INDEX(INDIRECT("Z14S" &amp; $G$124, FALSE):INDIRECT("Z114S" &amp; $G$125, FALSE),$E170, MATCH(AT$163,INDIRECT("Z13S" &amp;$G$124 &amp; ":Z13S" &amp;$G$125, FALSE),0))/INDEX(INDIRECT("Z14S" &amp; $G$124, FALSE):INDIRECT("Z114S" &amp; $G$125, FALSE),$E170, MATCH($H$163,INDIRECT("Z13S" &amp;$G$124 &amp; ":Z13S" &amp;$G$125, FALSE),0))*100)</f>
        <v>#N/A</v>
      </c>
      <c r="AU170" s="22" t="e">
        <f ca="1">IF(ISNA($E170),#N/A,INDEX(INDIRECT("Z14S" &amp; $G$124, FALSE):INDIRECT("Z114S" &amp; $G$125, FALSE),$E170, MATCH(AU$163,INDIRECT("Z13S" &amp;$G$124 &amp; ":Z13S" &amp;$G$125, FALSE),0))/INDEX(INDIRECT("Z14S" &amp; $G$124, FALSE):INDIRECT("Z114S" &amp; $G$125, FALSE),$E170, MATCH($H$163,INDIRECT("Z13S" &amp;$G$124 &amp; ":Z13S" &amp;$G$125, FALSE),0))*100)</f>
        <v>#N/A</v>
      </c>
      <c r="AV170" s="22" t="e">
        <f ca="1">IF(ISNA($E170),#N/A,INDEX(INDIRECT("Z14S" &amp; $G$124, FALSE):INDIRECT("Z114S" &amp; $G$125, FALSE),$E170, MATCH(AV$163,INDIRECT("Z13S" &amp;$G$124 &amp; ":Z13S" &amp;$G$125, FALSE),0))/INDEX(INDIRECT("Z14S" &amp; $G$124, FALSE):INDIRECT("Z114S" &amp; $G$125, FALSE),$E170, MATCH($H$163,INDIRECT("Z13S" &amp;$G$124 &amp; ":Z13S" &amp;$G$125, FALSE),0))*100)</f>
        <v>#N/A</v>
      </c>
      <c r="AW170" s="22" t="e">
        <f ca="1">IF(ISNA($E170),#N/A,INDEX(INDIRECT("Z14S" &amp; $G$124, FALSE):INDIRECT("Z114S" &amp; $G$125, FALSE),$E170, MATCH(AW$163,INDIRECT("Z13S" &amp;$G$124 &amp; ":Z13S" &amp;$G$125, FALSE),0))/INDEX(INDIRECT("Z14S" &amp; $G$124, FALSE):INDIRECT("Z114S" &amp; $G$125, FALSE),$E170, MATCH($H$163,INDIRECT("Z13S" &amp;$G$124 &amp; ":Z13S" &amp;$G$125, FALSE),0))*100)</f>
        <v>#N/A</v>
      </c>
      <c r="AX170" s="22" t="e">
        <f ca="1">IF(ISNA($E170),#N/A,INDEX(INDIRECT("Z14S" &amp; $G$124, FALSE):INDIRECT("Z114S" &amp; $G$125, FALSE),$E170, MATCH(AX$163,INDIRECT("Z13S" &amp;$G$124 &amp; ":Z13S" &amp;$G$125, FALSE),0))/INDEX(INDIRECT("Z14S" &amp; $G$124, FALSE):INDIRECT("Z114S" &amp; $G$125, FALSE),$E170, MATCH($H$163,INDIRECT("Z13S" &amp;$G$124 &amp; ":Z13S" &amp;$G$125, FALSE),0))*100)</f>
        <v>#N/A</v>
      </c>
      <c r="AY170" s="22" t="e">
        <f ca="1">IF(ISNA($E170),#N/A,INDEX(INDIRECT("Z14S" &amp; $G$124, FALSE):INDIRECT("Z114S" &amp; $G$125, FALSE),$E170, MATCH(AY$163,INDIRECT("Z13S" &amp;$G$124 &amp; ":Z13S" &amp;$G$125, FALSE),0))/INDEX(INDIRECT("Z14S" &amp; $G$124, FALSE):INDIRECT("Z114S" &amp; $G$125, FALSE),$E170, MATCH($H$163,INDIRECT("Z13S" &amp;$G$124 &amp; ":Z13S" &amp;$G$125, FALSE),0))*100)</f>
        <v>#N/A</v>
      </c>
      <c r="AZ170" s="22" t="e">
        <f ca="1">IF(ISNA($E170),#N/A,INDEX(INDIRECT("Z14S" &amp; $G$124, FALSE):INDIRECT("Z114S" &amp; $G$125, FALSE),$E170, MATCH(AZ$163,INDIRECT("Z13S" &amp;$G$124 &amp; ":Z13S" &amp;$G$125, FALSE),0))/INDEX(INDIRECT("Z14S" &amp; $G$124, FALSE):INDIRECT("Z114S" &amp; $G$125, FALSE),$E170, MATCH($H$163,INDIRECT("Z13S" &amp;$G$124 &amp; ":Z13S" &amp;$G$125, FALSE),0))*100)</f>
        <v>#N/A</v>
      </c>
      <c r="BA170" s="22" t="e">
        <f ca="1">IF(ISNA($E170),#N/A,INDEX(INDIRECT("Z14S" &amp; $G$124, FALSE):INDIRECT("Z114S" &amp; $G$125, FALSE),$E170, MATCH(BA$163,INDIRECT("Z13S" &amp;$G$124 &amp; ":Z13S" &amp;$G$125, FALSE),0))/INDEX(INDIRECT("Z14S" &amp; $G$124, FALSE):INDIRECT("Z114S" &amp; $G$125, FALSE),$E170, MATCH($H$163,INDIRECT("Z13S" &amp;$G$124 &amp; ":Z13S" &amp;$G$125, FALSE),0))*100)</f>
        <v>#N/A</v>
      </c>
      <c r="BB170" s="22" t="e">
        <f ca="1">IF(ISNA($E170),#N/A,INDEX(INDIRECT("Z14S" &amp; $G$124, FALSE):INDIRECT("Z114S" &amp; $G$125, FALSE),$E170, MATCH(BB$163,INDIRECT("Z13S" &amp;$G$124 &amp; ":Z13S" &amp;$G$125, FALSE),0))/INDEX(INDIRECT("Z14S" &amp; $G$124, FALSE):INDIRECT("Z114S" &amp; $G$125, FALSE),$E170, MATCH($H$163,INDIRECT("Z13S" &amp;$G$124 &amp; ":Z13S" &amp;$G$125, FALSE),0))*100)</f>
        <v>#N/A</v>
      </c>
      <c r="BC170" s="22" t="e">
        <f ca="1">IF(ISNA($E170),#N/A,INDEX(INDIRECT("Z14S" &amp; $G$124, FALSE):INDIRECT("Z114S" &amp; $G$125, FALSE),$E170, MATCH(BC$163,INDIRECT("Z13S" &amp;$G$124 &amp; ":Z13S" &amp;$G$125, FALSE),0))/INDEX(INDIRECT("Z14S" &amp; $G$124, FALSE):INDIRECT("Z114S" &amp; $G$125, FALSE),$E170, MATCH($H$163,INDIRECT("Z13S" &amp;$G$124 &amp; ":Z13S" &amp;$G$125, FALSE),0))*100)</f>
        <v>#N/A</v>
      </c>
      <c r="BD170" s="22" t="e">
        <f ca="1">IF(ISNA($E170),#N/A,INDEX(INDIRECT("Z14S" &amp; $G$124, FALSE):INDIRECT("Z114S" &amp; $G$125, FALSE),$E170, MATCH(BD$163,INDIRECT("Z13S" &amp;$G$124 &amp; ":Z13S" &amp;$G$125, FALSE),0))/INDEX(INDIRECT("Z14S" &amp; $G$124, FALSE):INDIRECT("Z114S" &amp; $G$125, FALSE),$E170, MATCH($H$163,INDIRECT("Z13S" &amp;$G$124 &amp; ":Z13S" &amp;$G$125, FALSE),0))*100)</f>
        <v>#N/A</v>
      </c>
      <c r="BE170" s="22" t="e">
        <f ca="1">IF(ISNA($E170),#N/A,INDEX(INDIRECT("Z14S" &amp; $G$124, FALSE):INDIRECT("Z114S" &amp; $G$125, FALSE),$E170, MATCH(BE$163,INDIRECT("Z13S" &amp;$G$124 &amp; ":Z13S" &amp;$G$125, FALSE),0))/INDEX(INDIRECT("Z14S" &amp; $G$124, FALSE):INDIRECT("Z114S" &amp; $G$125, FALSE),$E170, MATCH($H$163,INDIRECT("Z13S" &amp;$G$124 &amp; ":Z13S" &amp;$G$125, FALSE),0))*100)</f>
        <v>#N/A</v>
      </c>
      <c r="BI170" s="22"/>
    </row>
    <row r="171" spans="2:61" x14ac:dyDescent="0.35">
      <c r="H171" s="22" t="e">
        <f ca="1">IF(ISNA($E170),#N/A,INDEX(INDIRECT("Z14S" &amp; $N$124, FALSE):INDIRECT("Z114S" &amp; $N$125, FALSE),$E170, MATCH(H$163,INDIRECT("Z13S" &amp;$N$124 &amp; ":Z13S" &amp;$N$125, FALSE),0))/INDEX(INDIRECT("Z14S" &amp; $G$124, FALSE):INDIRECT("Z114S" &amp; $G$125, FALSE),$E170, MATCH($H$163,INDIRECT("Z13S" &amp;$G$124 &amp; ":Z13S" &amp;$G$125, FALSE),0))*100)</f>
        <v>#N/A</v>
      </c>
      <c r="I171" s="22" t="e">
        <f ca="1">IF(ISNA($E170),#N/A,INDEX(INDIRECT("Z14S" &amp; $N$124, FALSE):INDIRECT("Z114S" &amp; $N$125, FALSE),$E170, MATCH(I$163,INDIRECT("Z13S" &amp;$N$124 &amp; ":Z13S" &amp;$N$125, FALSE),0))/INDEX(INDIRECT("Z14S" &amp; $G$124, FALSE):INDIRECT("Z114S" &amp; $G$125, FALSE),$E170, MATCH($H$163,INDIRECT("Z13S" &amp;$G$124 &amp; ":Z13S" &amp;$G$125, FALSE),0))*100)</f>
        <v>#N/A</v>
      </c>
      <c r="J171" s="22" t="e">
        <f ca="1">IF(ISNA($E170),#N/A,INDEX(INDIRECT("Z14S" &amp; $N$124, FALSE):INDIRECT("Z114S" &amp; $N$125, FALSE),$E170, MATCH(J$163,INDIRECT("Z13S" &amp;$N$124 &amp; ":Z13S" &amp;$N$125, FALSE),0))/INDEX(INDIRECT("Z14S" &amp; $G$124, FALSE):INDIRECT("Z114S" &amp; $G$125, FALSE),$E170, MATCH($H$163,INDIRECT("Z13S" &amp;$G$124 &amp; ":Z13S" &amp;$G$125, FALSE),0))*100)</f>
        <v>#N/A</v>
      </c>
      <c r="K171" s="22" t="e">
        <f ca="1">IF(ISNA($E170),#N/A,INDEX(INDIRECT("Z14S" &amp; $N$124, FALSE):INDIRECT("Z114S" &amp; $N$125, FALSE),$E170, MATCH(K$163,INDIRECT("Z13S" &amp;$N$124 &amp; ":Z13S" &amp;$N$125, FALSE),0))/INDEX(INDIRECT("Z14S" &amp; $G$124, FALSE):INDIRECT("Z114S" &amp; $G$125, FALSE),$E170, MATCH($H$163,INDIRECT("Z13S" &amp;$G$124 &amp; ":Z13S" &amp;$G$125, FALSE),0))*100)</f>
        <v>#N/A</v>
      </c>
      <c r="L171" s="22" t="e">
        <f ca="1">IF(ISNA($E170),#N/A,INDEX(INDIRECT("Z14S" &amp; $N$124, FALSE):INDIRECT("Z114S" &amp; $N$125, FALSE),$E170, MATCH(L$163,INDIRECT("Z13S" &amp;$N$124 &amp; ":Z13S" &amp;$N$125, FALSE),0))/INDEX(INDIRECT("Z14S" &amp; $G$124, FALSE):INDIRECT("Z114S" &amp; $G$125, FALSE),$E170, MATCH($H$163,INDIRECT("Z13S" &amp;$G$124 &amp; ":Z13S" &amp;$G$125, FALSE),0))*100)</f>
        <v>#N/A</v>
      </c>
      <c r="M171" s="22" t="e">
        <f ca="1">IF(ISNA($E170),#N/A,INDEX(INDIRECT("Z14S" &amp; $N$124, FALSE):INDIRECT("Z114S" &amp; $N$125, FALSE),$E170, MATCH(M$163,INDIRECT("Z13S" &amp;$N$124 &amp; ":Z13S" &amp;$N$125, FALSE),0))/INDEX(INDIRECT("Z14S" &amp; $G$124, FALSE):INDIRECT("Z114S" &amp; $G$125, FALSE),$E170, MATCH($H$163,INDIRECT("Z13S" &amp;$G$124 &amp; ":Z13S" &amp;$G$125, FALSE),0))*100)</f>
        <v>#N/A</v>
      </c>
      <c r="N171" s="22" t="e">
        <f ca="1">IF(ISNA($E170),#N/A,INDEX(INDIRECT("Z14S" &amp; $N$124, FALSE):INDIRECT("Z114S" &amp; $N$125, FALSE),$E170, MATCH(N$163,INDIRECT("Z13S" &amp;$N$124 &amp; ":Z13S" &amp;$N$125, FALSE),0))/INDEX(INDIRECT("Z14S" &amp; $G$124, FALSE):INDIRECT("Z114S" &amp; $G$125, FALSE),$E170, MATCH($H$163,INDIRECT("Z13S" &amp;$G$124 &amp; ":Z13S" &amp;$G$125, FALSE),0))*100)</f>
        <v>#N/A</v>
      </c>
      <c r="O171" s="22" t="e">
        <f ca="1">IF(ISNA($E170),#N/A,INDEX(INDIRECT("Z14S" &amp; $N$124, FALSE):INDIRECT("Z114S" &amp; $N$125, FALSE),$E170, MATCH(O$163,INDIRECT("Z13S" &amp;$N$124 &amp; ":Z13S" &amp;$N$125, FALSE),0))/INDEX(INDIRECT("Z14S" &amp; $G$124, FALSE):INDIRECT("Z114S" &amp; $G$125, FALSE),$E170, MATCH($H$163,INDIRECT("Z13S" &amp;$G$124 &amp; ":Z13S" &amp;$G$125, FALSE),0))*100)</f>
        <v>#N/A</v>
      </c>
      <c r="P171" s="22" t="e">
        <f ca="1">IF(ISNA($E170),#N/A,INDEX(INDIRECT("Z14S" &amp; $N$124, FALSE):INDIRECT("Z114S" &amp; $N$125, FALSE),$E170, MATCH(P$163,INDIRECT("Z13S" &amp;$N$124 &amp; ":Z13S" &amp;$N$125, FALSE),0))/INDEX(INDIRECT("Z14S" &amp; $G$124, FALSE):INDIRECT("Z114S" &amp; $G$125, FALSE),$E170, MATCH($H$163,INDIRECT("Z13S" &amp;$G$124 &amp; ":Z13S" &amp;$G$125, FALSE),0))*100)</f>
        <v>#N/A</v>
      </c>
      <c r="Q171" s="22" t="e">
        <f ca="1">IF(ISNA($E170),#N/A,INDEX(INDIRECT("Z14S" &amp; $N$124, FALSE):INDIRECT("Z114S" &amp; $N$125, FALSE),$E170, MATCH(Q$163,INDIRECT("Z13S" &amp;$N$124 &amp; ":Z13S" &amp;$N$125, FALSE),0))/INDEX(INDIRECT("Z14S" &amp; $G$124, FALSE):INDIRECT("Z114S" &amp; $G$125, FALSE),$E170, MATCH($H$163,INDIRECT("Z13S" &amp;$G$124 &amp; ":Z13S" &amp;$G$125, FALSE),0))*100)</f>
        <v>#N/A</v>
      </c>
      <c r="R171" s="22" t="e">
        <f ca="1">IF(ISNA($E170),#N/A,INDEX(INDIRECT("Z14S" &amp; $N$124, FALSE):INDIRECT("Z114S" &amp; $N$125, FALSE),$E170, MATCH(R$163,INDIRECT("Z13S" &amp;$N$124 &amp; ":Z13S" &amp;$N$125, FALSE),0))/INDEX(INDIRECT("Z14S" &amp; $G$124, FALSE):INDIRECT("Z114S" &amp; $G$125, FALSE),$E170, MATCH($H$163,INDIRECT("Z13S" &amp;$G$124 &amp; ":Z13S" &amp;$G$125, FALSE),0))*100)</f>
        <v>#N/A</v>
      </c>
      <c r="S171" s="22" t="e">
        <f ca="1">IF(ISNA($E170),#N/A,INDEX(INDIRECT("Z14S" &amp; $N$124, FALSE):INDIRECT("Z114S" &amp; $N$125, FALSE),$E170, MATCH(S$163,INDIRECT("Z13S" &amp;$N$124 &amp; ":Z13S" &amp;$N$125, FALSE),0))/INDEX(INDIRECT("Z14S" &amp; $G$124, FALSE):INDIRECT("Z114S" &amp; $G$125, FALSE),$E170, MATCH($H$163,INDIRECT("Z13S" &amp;$G$124 &amp; ":Z13S" &amp;$G$125, FALSE),0))*100)</f>
        <v>#N/A</v>
      </c>
      <c r="T171" s="22" t="e">
        <f ca="1">IF(ISNA($E170),#N/A,INDEX(INDIRECT("Z14S" &amp; $N$124, FALSE):INDIRECT("Z114S" &amp; $N$125, FALSE),$E170, MATCH(T$163,INDIRECT("Z13S" &amp;$N$124 &amp; ":Z13S" &amp;$N$125, FALSE),0))/INDEX(INDIRECT("Z14S" &amp; $G$124, FALSE):INDIRECT("Z114S" &amp; $G$125, FALSE),$E170, MATCH($H$163,INDIRECT("Z13S" &amp;$G$124 &amp; ":Z13S" &amp;$G$125, FALSE),0))*100)</f>
        <v>#N/A</v>
      </c>
      <c r="U171" s="22" t="e">
        <f ca="1">IF(ISNA($E170),#N/A,INDEX(INDIRECT("Z14S" &amp; $N$124, FALSE):INDIRECT("Z114S" &amp; $N$125, FALSE),$E170, MATCH(U$163,INDIRECT("Z13S" &amp;$N$124 &amp; ":Z13S" &amp;$N$125, FALSE),0))/INDEX(INDIRECT("Z14S" &amp; $G$124, FALSE):INDIRECT("Z114S" &amp; $G$125, FALSE),$E170, MATCH($H$163,INDIRECT("Z13S" &amp;$G$124 &amp; ":Z13S" &amp;$G$125, FALSE),0))*100)</f>
        <v>#N/A</v>
      </c>
      <c r="V171" s="22" t="e">
        <f ca="1">IF(ISNA($E170),#N/A,INDEX(INDIRECT("Z14S" &amp; $N$124, FALSE):INDIRECT("Z114S" &amp; $N$125, FALSE),$E170, MATCH(V$163,INDIRECT("Z13S" &amp;$N$124 &amp; ":Z13S" &amp;$N$125, FALSE),0))/INDEX(INDIRECT("Z14S" &amp; $G$124, FALSE):INDIRECT("Z114S" &amp; $G$125, FALSE),$E170, MATCH($H$163,INDIRECT("Z13S" &amp;$G$124 &amp; ":Z13S" &amp;$G$125, FALSE),0))*100)</f>
        <v>#N/A</v>
      </c>
      <c r="W171" s="22" t="e">
        <f ca="1">IF(ISNA($E170),#N/A,INDEX(INDIRECT("Z14S" &amp; $N$124, FALSE):INDIRECT("Z114S" &amp; $N$125, FALSE),$E170, MATCH(W$163,INDIRECT("Z13S" &amp;$N$124 &amp; ":Z13S" &amp;$N$125, FALSE),0))/INDEX(INDIRECT("Z14S" &amp; $G$124, FALSE):INDIRECT("Z114S" &amp; $G$125, FALSE),$E170, MATCH($H$163,INDIRECT("Z13S" &amp;$G$124 &amp; ":Z13S" &amp;$G$125, FALSE),0))*100)</f>
        <v>#N/A</v>
      </c>
      <c r="X171" s="22" t="e">
        <f ca="1">IF(ISNA($E170),#N/A,INDEX(INDIRECT("Z14S" &amp; $N$124, FALSE):INDIRECT("Z114S" &amp; $N$125, FALSE),$E170, MATCH(X$163,INDIRECT("Z13S" &amp;$N$124 &amp; ":Z13S" &amp;$N$125, FALSE),0))/INDEX(INDIRECT("Z14S" &amp; $G$124, FALSE):INDIRECT("Z114S" &amp; $G$125, FALSE),$E170, MATCH($H$163,INDIRECT("Z13S" &amp;$G$124 &amp; ":Z13S" &amp;$G$125, FALSE),0))*100)</f>
        <v>#N/A</v>
      </c>
      <c r="Y171" s="22" t="e">
        <f ca="1">IF(ISNA($E170),#N/A,INDEX(INDIRECT("Z14S" &amp; $N$124, FALSE):INDIRECT("Z114S" &amp; $N$125, FALSE),$E170, MATCH(Y$163,INDIRECT("Z13S" &amp;$N$124 &amp; ":Z13S" &amp;$N$125, FALSE),0))/INDEX(INDIRECT("Z14S" &amp; $G$124, FALSE):INDIRECT("Z114S" &amp; $G$125, FALSE),$E170, MATCH($H$163,INDIRECT("Z13S" &amp;$G$124 &amp; ":Z13S" &amp;$G$125, FALSE),0))*100)</f>
        <v>#N/A</v>
      </c>
      <c r="Z171" s="22" t="e">
        <f ca="1">IF(ISNA($E170),#N/A,INDEX(INDIRECT("Z14S" &amp; $N$124, FALSE):INDIRECT("Z114S" &amp; $N$125, FALSE),$E170, MATCH(Z$163,INDIRECT("Z13S" &amp;$N$124 &amp; ":Z13S" &amp;$N$125, FALSE),0))/INDEX(INDIRECT("Z14S" &amp; $G$124, FALSE):INDIRECT("Z114S" &amp; $G$125, FALSE),$E170, MATCH($H$163,INDIRECT("Z13S" &amp;$G$124 &amp; ":Z13S" &amp;$G$125, FALSE),0))*100)</f>
        <v>#N/A</v>
      </c>
      <c r="AA171" s="22" t="e">
        <f ca="1">IF(ISNA($E170),#N/A,INDEX(INDIRECT("Z14S" &amp; $N$124, FALSE):INDIRECT("Z114S" &amp; $N$125, FALSE),$E170, MATCH(AA$163,INDIRECT("Z13S" &amp;$N$124 &amp; ":Z13S" &amp;$N$125, FALSE),0))/INDEX(INDIRECT("Z14S" &amp; $G$124, FALSE):INDIRECT("Z114S" &amp; $G$125, FALSE),$E170, MATCH($H$163,INDIRECT("Z13S" &amp;$G$124 &amp; ":Z13S" &amp;$G$125, FALSE),0))*100)</f>
        <v>#N/A</v>
      </c>
      <c r="AB171" s="22" t="e">
        <f ca="1">IF(ISNA($E170),#N/A,INDEX(INDIRECT("Z14S" &amp; $N$124, FALSE):INDIRECT("Z114S" &amp; $N$125, FALSE),$E170, MATCH(AB$163,INDIRECT("Z13S" &amp;$N$124 &amp; ":Z13S" &amp;$N$125, FALSE),0))/INDEX(INDIRECT("Z14S" &amp; $G$124, FALSE):INDIRECT("Z114S" &amp; $G$125, FALSE),$E170, MATCH($H$163,INDIRECT("Z13S" &amp;$G$124 &amp; ":Z13S" &amp;$G$125, FALSE),0))*100)</f>
        <v>#N/A</v>
      </c>
      <c r="AC171" s="22" t="e">
        <f ca="1">IF(ISNA($E170),#N/A,INDEX(INDIRECT("Z14S" &amp; $N$124, FALSE):INDIRECT("Z114S" &amp; $N$125, FALSE),$E170, MATCH(AC$163,INDIRECT("Z13S" &amp;$N$124 &amp; ":Z13S" &amp;$N$125, FALSE),0))/INDEX(INDIRECT("Z14S" &amp; $G$124, FALSE):INDIRECT("Z114S" &amp; $G$125, FALSE),$E170, MATCH($H$163,INDIRECT("Z13S" &amp;$G$124 &amp; ":Z13S" &amp;$G$125, FALSE),0))*100)</f>
        <v>#N/A</v>
      </c>
      <c r="AD171" s="22" t="e">
        <f ca="1">IF(ISNA($E170),#N/A,INDEX(INDIRECT("Z14S" &amp; $N$124, FALSE):INDIRECT("Z114S" &amp; $N$125, FALSE),$E170, MATCH(AD$163,INDIRECT("Z13S" &amp;$N$124 &amp; ":Z13S" &amp;$N$125, FALSE),0))/INDEX(INDIRECT("Z14S" &amp; $G$124, FALSE):INDIRECT("Z114S" &amp; $G$125, FALSE),$E170, MATCH($H$163,INDIRECT("Z13S" &amp;$G$124 &amp; ":Z13S" &amp;$G$125, FALSE),0))*100)</f>
        <v>#N/A</v>
      </c>
      <c r="AE171" s="22" t="e">
        <f ca="1">IF(ISNA($E170),#N/A,INDEX(INDIRECT("Z14S" &amp; $N$124, FALSE):INDIRECT("Z114S" &amp; $N$125, FALSE),$E170, MATCH(AE$163,INDIRECT("Z13S" &amp;$N$124 &amp; ":Z13S" &amp;$N$125, FALSE),0))/INDEX(INDIRECT("Z14S" &amp; $G$124, FALSE):INDIRECT("Z114S" &amp; $G$125, FALSE),$E170, MATCH($H$163,INDIRECT("Z13S" &amp;$G$124 &amp; ":Z13S" &amp;$G$125, FALSE),0))*100)</f>
        <v>#N/A</v>
      </c>
      <c r="AF171" s="22">
        <f ca="1">IF(ISNA($E170),#N/A,INDEX(INDIRECT("Z14S" &amp; $N$124, FALSE):INDIRECT("Z114S" &amp; $N$125, FALSE),$E170, MATCH(AF$163,INDIRECT("Z13S" &amp;$N$124 &amp; ":Z13S" &amp;$N$125, FALSE),0))/INDEX(INDIRECT("Z14S" &amp; $G$124, FALSE):INDIRECT("Z114S" &amp; $G$125, FALSE),$E170, MATCH($H$163,INDIRECT("Z13S" &amp;$G$124 &amp; ":Z13S" &amp;$G$125, FALSE),0))*100)</f>
        <v>95.662248368608317</v>
      </c>
      <c r="AG171" s="22">
        <f ca="1">IF(ISNA($E170),#N/A,INDEX(INDIRECT("Z14S" &amp; $N$124, FALSE):INDIRECT("Z114S" &amp; $N$125, FALSE),$E170, MATCH(AG$163,INDIRECT("Z13S" &amp;$N$124 &amp; ":Z13S" &amp;$N$125, FALSE),0))/INDEX(INDIRECT("Z14S" &amp; $G$124, FALSE):INDIRECT("Z114S" &amp; $G$125, FALSE),$E170, MATCH($H$163,INDIRECT("Z13S" &amp;$G$124 &amp; ":Z13S" &amp;$G$125, FALSE),0))*100)</f>
        <v>95.68641229669646</v>
      </c>
      <c r="AH171" s="22">
        <f ca="1">IF(ISNA($E170),#N/A,INDEX(INDIRECT("Z14S" &amp; $N$124, FALSE):INDIRECT("Z114S" &amp; $N$125, FALSE),$E170, MATCH(AH$163,INDIRECT("Z13S" &amp;$N$124 &amp; ":Z13S" &amp;$N$125, FALSE),0))/INDEX(INDIRECT("Z14S" &amp; $G$124, FALSE):INDIRECT("Z114S" &amp; $G$125, FALSE),$E170, MATCH($H$163,INDIRECT("Z13S" &amp;$G$124 &amp; ":Z13S" &amp;$G$125, FALSE),0))*100)</f>
        <v>95.634856363640424</v>
      </c>
      <c r="AI171" s="22">
        <f ca="1">IF(ISNA($E170),#N/A,INDEX(INDIRECT("Z14S" &amp; $N$124, FALSE):INDIRECT("Z114S" &amp; $N$125, FALSE),$E170, MATCH(AI$163,INDIRECT("Z13S" &amp;$N$124 &amp; ":Z13S" &amp;$N$125, FALSE),0))/INDEX(INDIRECT("Z14S" &amp; $G$124, FALSE):INDIRECT("Z114S" &amp; $G$125, FALSE),$E170, MATCH($H$163,INDIRECT("Z13S" &amp;$G$124 &amp; ":Z13S" &amp;$G$125, FALSE),0))*100)</f>
        <v>95.579363296355368</v>
      </c>
      <c r="AJ171" s="22">
        <f ca="1">IF(ISNA($E170),#N/A,INDEX(INDIRECT("Z14S" &amp; $N$124, FALSE):INDIRECT("Z114S" &amp; $N$125, FALSE),$E170, MATCH(AJ$163,INDIRECT("Z13S" &amp;$N$124 &amp; ":Z13S" &amp;$N$125, FALSE),0))/INDEX(INDIRECT("Z14S" &amp; $G$124, FALSE):INDIRECT("Z114S" &amp; $G$125, FALSE),$E170, MATCH($H$163,INDIRECT("Z13S" &amp;$G$124 &amp; ":Z13S" &amp;$G$125, FALSE),0))*100)</f>
        <v>95.52172439761847</v>
      </c>
      <c r="AK171" s="22">
        <f ca="1">IF(ISNA($E170),#N/A,INDEX(INDIRECT("Z14S" &amp; $N$124, FALSE):INDIRECT("Z114S" &amp; $N$125, FALSE),$E170, MATCH(AK$163,INDIRECT("Z13S" &amp;$N$124 &amp; ":Z13S" &amp;$N$125, FALSE),0))/INDEX(INDIRECT("Z14S" &amp; $G$124, FALSE):INDIRECT("Z114S" &amp; $G$125, FALSE),$E170, MATCH($H$163,INDIRECT("Z13S" &amp;$G$124 &amp; ":Z13S" &amp;$G$125, FALSE),0))*100)</f>
        <v>95.459831154785718</v>
      </c>
      <c r="AL171" s="22">
        <f ca="1">IF(ISNA($E170),#N/A,INDEX(INDIRECT("Z14S" &amp; $N$124, FALSE):INDIRECT("Z114S" &amp; $N$125, FALSE),$E170, MATCH(AL$163,INDIRECT("Z13S" &amp;$N$124 &amp; ":Z13S" &amp;$N$125, FALSE),0))/INDEX(INDIRECT("Z14S" &amp; $G$124, FALSE):INDIRECT("Z114S" &amp; $G$125, FALSE),$E170, MATCH($H$163,INDIRECT("Z13S" &amp;$G$124 &amp; ":Z13S" &amp;$G$125, FALSE),0))*100)</f>
        <v>95.394504581630031</v>
      </c>
      <c r="AM171" s="22">
        <f ca="1">IF(ISNA($E170),#N/A,INDEX(INDIRECT("Z14S" &amp; $N$124, FALSE):INDIRECT("Z114S" &amp; $N$125, FALSE),$E170, MATCH(AM$163,INDIRECT("Z13S" &amp;$N$124 &amp; ":Z13S" &amp;$N$125, FALSE),0))/INDEX(INDIRECT("Z14S" &amp; $G$124, FALSE):INDIRECT("Z114S" &amp; $G$125, FALSE),$E170, MATCH($H$163,INDIRECT("Z13S" &amp;$G$124 &amp; ":Z13S" &amp;$G$125, FALSE),0))*100)</f>
        <v>95.326491054308576</v>
      </c>
      <c r="AN171" s="22">
        <f ca="1">IF(ISNA($E170),#N/A,INDEX(INDIRECT("Z14S" &amp; $N$124, FALSE):INDIRECT("Z114S" &amp; $N$125, FALSE),$E170, MATCH(AN$163,INDIRECT("Z13S" &amp;$N$124 &amp; ":Z13S" &amp;$N$125, FALSE),0))/INDEX(INDIRECT("Z14S" &amp; $G$124, FALSE):INDIRECT("Z114S" &amp; $G$125, FALSE),$E170, MATCH($H$163,INDIRECT("Z13S" &amp;$G$124 &amp; ":Z13S" &amp;$G$125, FALSE),0))*100)</f>
        <v>95.256760861825612</v>
      </c>
      <c r="AO171" s="22">
        <f ca="1">IF(ISNA($E170),#N/A,INDEX(INDIRECT("Z14S" &amp; $N$124, FALSE):INDIRECT("Z114S" &amp; $N$125, FALSE),$E170, MATCH(AO$163,INDIRECT("Z13S" &amp;$N$124 &amp; ":Z13S" &amp;$N$125, FALSE),0))/INDEX(INDIRECT("Z14S" &amp; $G$124, FALSE):INDIRECT("Z114S" &amp; $G$125, FALSE),$E170, MATCH($H$163,INDIRECT("Z13S" &amp;$G$124 &amp; ":Z13S" &amp;$G$125, FALSE),0))*100)</f>
        <v>95.185575235836211</v>
      </c>
      <c r="AP171" s="22">
        <f ca="1">IF(ISNA($E170),#N/A,INDEX(INDIRECT("Z14S" &amp; $N$124, FALSE):INDIRECT("Z114S" &amp; $N$125, FALSE),$E170, MATCH(AP$163,INDIRECT("Z13S" &amp;$N$124 &amp; ":Z13S" &amp;$N$125, FALSE),0))/INDEX(INDIRECT("Z14S" &amp; $G$124, FALSE):INDIRECT("Z114S" &amp; $G$125, FALSE),$E170, MATCH($H$163,INDIRECT("Z13S" &amp;$G$124 &amp; ":Z13S" &amp;$G$125, FALSE),0))*100)</f>
        <v>95.114053740576068</v>
      </c>
      <c r="AQ171" s="22">
        <f ca="1">IF(ISNA($E170),#N/A,INDEX(INDIRECT("Z14S" &amp; $N$124, FALSE):INDIRECT("Z114S" &amp; $N$125, FALSE),$E170, MATCH(AQ$163,INDIRECT("Z13S" &amp;$N$124 &amp; ":Z13S" &amp;$N$125, FALSE),0))/INDEX(INDIRECT("Z14S" &amp; $G$124, FALSE):INDIRECT("Z114S" &amp; $G$125, FALSE),$E170, MATCH($H$163,INDIRECT("Z13S" &amp;$G$124 &amp; ":Z13S" &amp;$G$125, FALSE),0))*100)</f>
        <v>94.956698987242191</v>
      </c>
      <c r="AR171" s="22">
        <f ca="1">IF(ISNA($E170),#N/A,INDEX(INDIRECT("Z14S" &amp; $N$124, FALSE):INDIRECT("Z114S" &amp; $N$125, FALSE),$E170, MATCH(AR$163,INDIRECT("Z13S" &amp;$N$124 &amp; ":Z13S" &amp;$N$125, FALSE),0))/INDEX(INDIRECT("Z14S" &amp; $G$124, FALSE):INDIRECT("Z114S" &amp; $G$125, FALSE),$E170, MATCH($H$163,INDIRECT("Z13S" &amp;$G$124 &amp; ":Z13S" &amp;$G$125, FALSE),0))*100)</f>
        <v>94.799624124967252</v>
      </c>
      <c r="AS171" s="22">
        <f ca="1">IF(ISNA($E170),#N/A,INDEX(INDIRECT("Z14S" &amp; $N$124, FALSE):INDIRECT("Z114S" &amp; $N$125, FALSE),$E170, MATCH(AS$163,INDIRECT("Z13S" &amp;$N$124 &amp; ":Z13S" &amp;$N$125, FALSE),0))/INDEX(INDIRECT("Z14S" &amp; $G$124, FALSE):INDIRECT("Z114S" &amp; $G$125, FALSE),$E170, MATCH($H$163,INDIRECT("Z13S" &amp;$G$124 &amp; ":Z13S" &amp;$G$125, FALSE),0))*100)</f>
        <v>94.640832597530832</v>
      </c>
      <c r="AT171" s="22">
        <f ca="1">IF(ISNA($E170),#N/A,INDEX(INDIRECT("Z14S" &amp; $N$124, FALSE):INDIRECT("Z114S" &amp; $N$125, FALSE),$E170, MATCH(AT$163,INDIRECT("Z13S" &amp;$N$124 &amp; ":Z13S" &amp;$N$125, FALSE),0))/INDEX(INDIRECT("Z14S" &amp; $G$124, FALSE):INDIRECT("Z114S" &amp; $G$125, FALSE),$E170, MATCH($H$163,INDIRECT("Z13S" &amp;$G$124 &amp; ":Z13S" &amp;$G$125, FALSE),0))*100)</f>
        <v>94.480865527646898</v>
      </c>
      <c r="AU171" s="22">
        <f ca="1">IF(ISNA($E170),#N/A,INDEX(INDIRECT("Z14S" &amp; $N$124, FALSE):INDIRECT("Z114S" &amp; $N$125, FALSE),$E170, MATCH(AU$163,INDIRECT("Z13S" &amp;$N$124 &amp; ":Z13S" &amp;$N$125, FALSE),0))/INDEX(INDIRECT("Z14S" &amp; $G$124, FALSE):INDIRECT("Z114S" &amp; $G$125, FALSE),$E170, MATCH($H$163,INDIRECT("Z13S" &amp;$G$124 &amp; ":Z13S" &amp;$G$125, FALSE),0))*100)</f>
        <v>94.316606794859254</v>
      </c>
      <c r="AV171" s="22">
        <f ca="1">IF(ISNA($E170),#N/A,INDEX(INDIRECT("Z14S" &amp; $N$124, FALSE):INDIRECT("Z114S" &amp; $N$125, FALSE),$E170, MATCH(AV$163,INDIRECT("Z13S" &amp;$N$124 &amp; ":Z13S" &amp;$N$125, FALSE),0))/INDEX(INDIRECT("Z14S" &amp; $G$124, FALSE):INDIRECT("Z114S" &amp; $G$125, FALSE),$E170, MATCH($H$163,INDIRECT("Z13S" &amp;$G$124 &amp; ":Z13S" &amp;$G$125, FALSE),0))*100)</f>
        <v>94.148709478305463</v>
      </c>
      <c r="AW171" s="22">
        <f ca="1">IF(ISNA($E170),#N/A,INDEX(INDIRECT("Z14S" &amp; $N$124, FALSE):INDIRECT("Z114S" &amp; $N$125, FALSE),$E170, MATCH(AW$163,INDIRECT("Z13S" &amp;$N$124 &amp; ":Z13S" &amp;$N$125, FALSE),0))/INDEX(INDIRECT("Z14S" &amp; $G$124, FALSE):INDIRECT("Z114S" &amp; $G$125, FALSE),$E170, MATCH($H$163,INDIRECT("Z13S" &amp;$G$124 &amp; ":Z13S" &amp;$G$125, FALSE),0))*100)</f>
        <v>93.978069229374086</v>
      </c>
      <c r="AX171" s="22">
        <f ca="1">IF(ISNA($E170),#N/A,INDEX(INDIRECT("Z14S" &amp; $N$124, FALSE):INDIRECT("Z114S" &amp; $N$125, FALSE),$E170, MATCH(AX$163,INDIRECT("Z13S" &amp;$N$124 &amp; ":Z13S" &amp;$N$125, FALSE),0))/INDEX(INDIRECT("Z14S" &amp; $G$124, FALSE):INDIRECT("Z114S" &amp; $G$125, FALSE),$E170, MATCH($H$163,INDIRECT("Z13S" &amp;$G$124 &amp; ":Z13S" &amp;$G$125, FALSE),0))*100)</f>
        <v>93.801420652377544</v>
      </c>
      <c r="AY171" s="22">
        <f ca="1">IF(ISNA($E170),#N/A,INDEX(INDIRECT("Z14S" &amp; $N$124, FALSE):INDIRECT("Z114S" &amp; $N$125, FALSE),$E170, MATCH(AY$163,INDIRECT("Z13S" &amp;$N$124 &amp; ":Z13S" &amp;$N$125, FALSE),0))/INDEX(INDIRECT("Z14S" &amp; $G$124, FALSE):INDIRECT("Z114S" &amp; $G$125, FALSE),$E170, MATCH($H$163,INDIRECT("Z13S" &amp;$G$124 &amp; ":Z13S" &amp;$G$125, FALSE),0))*100)</f>
        <v>93.621693273732703</v>
      </c>
      <c r="AZ171" s="22">
        <f ca="1">IF(ISNA($E170),#N/A,INDEX(INDIRECT("Z14S" &amp; $N$124, FALSE):INDIRECT("Z114S" &amp; $N$125, FALSE),$E170, MATCH(AZ$163,INDIRECT("Z13S" &amp;$N$124 &amp; ":Z13S" &amp;$N$125, FALSE),0))/INDEX(INDIRECT("Z14S" &amp; $G$124, FALSE):INDIRECT("Z114S" &amp; $G$125, FALSE),$E170, MATCH($H$163,INDIRECT("Z13S" &amp;$G$124 &amp; ":Z13S" &amp;$G$125, FALSE),0))*100)</f>
        <v>93.438308651917779</v>
      </c>
      <c r="BA171" s="22">
        <f ca="1">IF(ISNA($E170),#N/A,INDEX(INDIRECT("Z14S" &amp; $N$124, FALSE):INDIRECT("Z114S" &amp; $N$125, FALSE),$E170, MATCH(BA$163,INDIRECT("Z13S" &amp;$N$124 &amp; ":Z13S" &amp;$N$125, FALSE),0))/INDEX(INDIRECT("Z14S" &amp; $G$124, FALSE):INDIRECT("Z114S" &amp; $G$125, FALSE),$E170, MATCH($H$163,INDIRECT("Z13S" &amp;$G$124 &amp; ":Z13S" &amp;$G$125, FALSE),0))*100)</f>
        <v>93.250389794948077</v>
      </c>
      <c r="BB171" s="22">
        <f ca="1">IF(ISNA($E170),#N/A,INDEX(INDIRECT("Z14S" &amp; $N$124, FALSE):INDIRECT("Z114S" &amp; $N$125, FALSE),$E170, MATCH(BB$163,INDIRECT("Z13S" &amp;$N$124 &amp; ":Z13S" &amp;$N$125, FALSE),0))/INDEX(INDIRECT("Z14S" &amp; $G$124, FALSE):INDIRECT("Z114S" &amp; $G$125, FALSE),$E170, MATCH($H$163,INDIRECT("Z13S" &amp;$G$124 &amp; ":Z13S" &amp;$G$125, FALSE),0))*100)</f>
        <v>93.060399744142259</v>
      </c>
      <c r="BC171" s="22">
        <f ca="1">IF(ISNA($E170),#N/A,INDEX(INDIRECT("Z14S" &amp; $N$124, FALSE):INDIRECT("Z114S" &amp; $N$125, FALSE),$E170, MATCH(BC$163,INDIRECT("Z13S" &amp;$N$124 &amp; ":Z13S" &amp;$N$125, FALSE),0))/INDEX(INDIRECT("Z14S" &amp; $G$124, FALSE):INDIRECT("Z114S" &amp; $G$125, FALSE),$E170, MATCH($H$163,INDIRECT("Z13S" &amp;$G$124 &amp; ":Z13S" &amp;$G$125, FALSE),0))*100)</f>
        <v>92.871566576380033</v>
      </c>
      <c r="BD171" s="22">
        <f ca="1">IF(ISNA($E170),#N/A,INDEX(INDIRECT("Z14S" &amp; $N$124, FALSE):INDIRECT("Z114S" &amp; $N$125, FALSE),$E170, MATCH(BD$163,INDIRECT("Z13S" &amp;$N$124 &amp; ":Z13S" &amp;$N$125, FALSE),0))/INDEX(INDIRECT("Z14S" &amp; $G$124, FALSE):INDIRECT("Z114S" &amp; $G$125, FALSE),$E170, MATCH($H$163,INDIRECT("Z13S" &amp;$G$124 &amp; ":Z13S" &amp;$G$125, FALSE),0))*100)</f>
        <v>92.681781779017427</v>
      </c>
      <c r="BE171" s="22">
        <f ca="1">IF(ISNA($E170),#N/A,INDEX(INDIRECT("Z14S" &amp; $N$124, FALSE):INDIRECT("Z114S" &amp; $N$125, FALSE),$E170, MATCH(BE$163,INDIRECT("Z13S" &amp;$N$124 &amp; ":Z13S" &amp;$N$125, FALSE),0))/INDEX(INDIRECT("Z14S" &amp; $G$124, FALSE):INDIRECT("Z114S" &amp; $G$125, FALSE),$E170, MATCH($H$163,INDIRECT("Z13S" &amp;$G$124 &amp; ":Z13S" &amp;$G$125, FALSE),0))*100)</f>
        <v>92.492239553905904</v>
      </c>
      <c r="BI171" s="22"/>
    </row>
    <row r="173" spans="2:61" ht="57.5" x14ac:dyDescent="0.35">
      <c r="B173" s="24" t="s">
        <v>288</v>
      </c>
      <c r="C173" s="25" t="str">
        <f>"Bevölkerungentwicklung" &amp; CHAR(10) &amp; "im Regierungsbezirk Münster" &amp; CHAR(10) &amp;DATEN!$E$7 &amp;" - " &amp; DATEN!$H$7 &amp; " (Stand) und" &amp; CHAR(10) &amp; DATEN!$E$8 &amp;" - " &amp; DATEN!$H$8 &amp; " (Vorausberechnung IT.NRW – Basis: Zensus 2022)"</f>
        <v>Bevölkerungentwicklung
im Regierungsbezirk Münster
2000 - 2024 (Stand) und
2024 - 2050 (Vorausberechnung IT.NRW – Basis: Zensus 2022)</v>
      </c>
    </row>
  </sheetData>
  <mergeCells count="9">
    <mergeCell ref="E12:E13"/>
    <mergeCell ref="A4:C4"/>
    <mergeCell ref="A11:C11"/>
    <mergeCell ref="A117:C117"/>
    <mergeCell ref="B12:B13"/>
    <mergeCell ref="C12:C13"/>
    <mergeCell ref="B9:D9"/>
    <mergeCell ref="A1:C1"/>
    <mergeCell ref="D12:D1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Titelblatt</vt:lpstr>
      <vt:lpstr>Inhaltsverzeichnis | Impressum</vt:lpstr>
      <vt:lpstr>1.1</vt:lpstr>
      <vt:lpstr>1.2</vt:lpstr>
      <vt:lpstr>1.3</vt:lpstr>
      <vt:lpstr>2</vt:lpstr>
      <vt:lpstr>3</vt:lpstr>
      <vt:lpstr>DATEN</vt:lpstr>
      <vt:lpstr>'1.1'!Druckbereich</vt:lpstr>
      <vt:lpstr>'1.2'!Druckbereich</vt:lpstr>
      <vt:lpstr>'1.3'!Druckbereich</vt:lpstr>
      <vt:lpstr>'2'!Druckbereich</vt:lpstr>
      <vt:lpstr>'3'!Druckbereich</vt:lpstr>
      <vt:lpstr>'Inhaltsverzeichnis | Impressum'!Druckbereich</vt:lpstr>
      <vt:lpstr>Titelblatt!Druckbereich</vt:lpstr>
      <vt:lpstr>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Wolf, Dr. Michael</dc:creator>
  <cp:lastModifiedBy>Peiß, Marcel</cp:lastModifiedBy>
  <cp:lastPrinted>2025-08-12T08:53:48Z</cp:lastPrinted>
  <dcterms:created xsi:type="dcterms:W3CDTF">2023-02-13T09:00:14Z</dcterms:created>
  <dcterms:modified xsi:type="dcterms:W3CDTF">2025-11-26T14:53:12Z</dcterms:modified>
</cp:coreProperties>
</file>